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60" yWindow="65521" windowWidth="15420" windowHeight="3975" tabRatio="890" activeTab="3"/>
  </bookViews>
  <sheets>
    <sheet name="t1" sheetId="1" r:id="rId1"/>
    <sheet name="t12" sheetId="2" r:id="rId2"/>
    <sheet name="t13" sheetId="3" r:id="rId3"/>
    <sheet name="t14" sheetId="4" r:id="rId4"/>
  </sheets>
  <definedNames>
    <definedName name="_xlfn.BAHTTEXT" hidden="1">#NAME?</definedName>
    <definedName name="_xlnm.Print_Area" localSheetId="0">'t1'!$A$1:$M$206</definedName>
    <definedName name="_xlnm.Print_Area" localSheetId="1">'t12'!$A$1:$J$147</definedName>
    <definedName name="_xlnm.Print_Area" localSheetId="3">'t14'!$A$1:$D$42</definedName>
    <definedName name="CODI_ISTITUZIONE">#REF!</definedName>
    <definedName name="CODI_ISTITUZIONE2">#REF!</definedName>
    <definedName name="DESC_ISTITUZIONE">#REF!</definedName>
    <definedName name="DESC_ISTITUZIONE2">#REF!</definedName>
    <definedName name="_xlnm.Print_Titles" localSheetId="0">'t1'!$3:$5</definedName>
    <definedName name="_xlnm.Print_Titles" localSheetId="1">'t12'!$3:$5</definedName>
    <definedName name="_xlnm.Print_Titles" localSheetId="2">'t13'!$A:$B,'t13'!$3:$5</definedName>
  </definedNames>
  <calcPr fullCalcOnLoad="1" fullPrecision="0"/>
</workbook>
</file>

<file path=xl/sharedStrings.xml><?xml version="1.0" encoding="utf-8"?>
<sst xmlns="http://schemas.openxmlformats.org/spreadsheetml/2006/main" count="538" uniqueCount="433">
  <si>
    <t>S204</t>
  </si>
  <si>
    <t>S806</t>
  </si>
  <si>
    <t>ACCANTONAMENTI PER RINNOVI CONTRATTUALI</t>
  </si>
  <si>
    <t>P091</t>
  </si>
  <si>
    <t>I422</t>
  </si>
  <si>
    <t>(a) personale a tempo indeterminato al quale viene applicato un contratto di lavoro di tipo privatistico (es.: tipografico,chimico,edile, metalmeccanico, portierato, ecc.) e personale ex medico condotto di cui all'art. 36, comma 3, del CCNL 10.2.2004</t>
  </si>
  <si>
    <t>N U M E R O      D I     D I P E N D E N T I</t>
  </si>
  <si>
    <t>Cod.</t>
  </si>
  <si>
    <t>Dotazioni organiche</t>
  </si>
  <si>
    <t>Uomini</t>
  </si>
  <si>
    <t>Donne</t>
  </si>
  <si>
    <t>TOTALE</t>
  </si>
  <si>
    <t>A tempo pieno</t>
  </si>
  <si>
    <t>Codice</t>
  </si>
  <si>
    <t>Importo</t>
  </si>
  <si>
    <t>IRAP</t>
  </si>
  <si>
    <t>ALTRE SPESE</t>
  </si>
  <si>
    <t xml:space="preserve"> </t>
  </si>
  <si>
    <t>DESCRIZIONE</t>
  </si>
  <si>
    <t>In part-time
fino al 50%</t>
  </si>
  <si>
    <t>In part-time
oltre il 50%</t>
  </si>
  <si>
    <t>qualifica / posiz.economica/profilo</t>
  </si>
  <si>
    <t>qualifica/posiz.economica/profilo</t>
  </si>
  <si>
    <t>STIPENDIO</t>
  </si>
  <si>
    <t>EROGAZIONE BUONI PASTO</t>
  </si>
  <si>
    <t>INDENNITA' DI MISSIONE E TRASFERIMENTO</t>
  </si>
  <si>
    <t>EQUO INDENNIZZO AL PERSONALE</t>
  </si>
  <si>
    <t>BENESSERE DEL PERSONALE</t>
  </si>
  <si>
    <t>FORMAZIONE DEL PERSONALE</t>
  </si>
  <si>
    <t>ASSEGNI PER IL NUCLEO FAMILIARE</t>
  </si>
  <si>
    <t xml:space="preserve">(**) dato pari alla somma del personale a tempo pieno + in part-time fino al 50% + in part-time oltre il 50% </t>
  </si>
  <si>
    <t xml:space="preserve">TOTALE </t>
  </si>
  <si>
    <t>L005</t>
  </si>
  <si>
    <t>P015</t>
  </si>
  <si>
    <t>P016</t>
  </si>
  <si>
    <t>P062</t>
  </si>
  <si>
    <t>L105</t>
  </si>
  <si>
    <t>P065</t>
  </si>
  <si>
    <t>P071</t>
  </si>
  <si>
    <t>P055</t>
  </si>
  <si>
    <t>P058</t>
  </si>
  <si>
    <t>P061</t>
  </si>
  <si>
    <t>P090</t>
  </si>
  <si>
    <t>P030</t>
  </si>
  <si>
    <t>L010</t>
  </si>
  <si>
    <t>L011</t>
  </si>
  <si>
    <t>L020</t>
  </si>
  <si>
    <t>L090</t>
  </si>
  <si>
    <t>L100</t>
  </si>
  <si>
    <t>COPERTURE ASSICURATIVE</t>
  </si>
  <si>
    <t>L107</t>
  </si>
  <si>
    <t>L110</t>
  </si>
  <si>
    <t>L108</t>
  </si>
  <si>
    <t>ARRETRATI ANNO CORRENTE</t>
  </si>
  <si>
    <t>NUMERO DI MENSILITA' (**)</t>
  </si>
  <si>
    <t>(*) gli importi vanno indicati in EURO, senza cifre decimali (cfr. circolare: "istruzioni generali e specifiche di comparto")</t>
  </si>
  <si>
    <t>L109</t>
  </si>
  <si>
    <t>CONTRATTI DI COLLABORAZIONE COORDINATA E CONTINUATIVA</t>
  </si>
  <si>
    <t>DELIBERA N.91 DEL 28.5.09, APPROVATA CON PROVVEDIMENTO DELLA GIUNTA REGIONALE N.1473 DEL 5.10.09
DELIBERA N.131 DEL 17.6.13, APPROVATA CON PROVVEDIMENTO DELLA GIUNTA REGIONALE N.1134 DEL 2.8.13
DELIBERA N.62 DEL 29.4.14 - DELIBERA N.184 DEL 26.8.14
DELIBERA N.102 DEL 27.2.15, APPROVATA CON PROVVEDIMENTO DELLA GIUNTA REGIONALE N.393 DEL 15.4.15
DELIBERA N.254 DEL 25.8.15</t>
  </si>
  <si>
    <t>R.I.A./ PROGR. ECONOMICA DI ANZIANITA'</t>
  </si>
  <si>
    <t>V O C I   D I   S P E S A</t>
  </si>
  <si>
    <t>(**) il numero delle mensilità va espresso con 2 cifre decimali (cfr. circolare: "istruzioni generali e specifiche di comparto ")</t>
  </si>
  <si>
    <t>0D0163</t>
  </si>
  <si>
    <t>000061</t>
  </si>
  <si>
    <t>RETRIBUZIONE DI RISULTATO</t>
  </si>
  <si>
    <t xml:space="preserve">COMPENSI PRODUTTIVITA' </t>
  </si>
  <si>
    <t>S630</t>
  </si>
  <si>
    <t>direttore generale</t>
  </si>
  <si>
    <t>0D0097</t>
  </si>
  <si>
    <t>direttore sanitario</t>
  </si>
  <si>
    <t>0D0482</t>
  </si>
  <si>
    <t>direttore amministrativo</t>
  </si>
  <si>
    <t>direttore dei servizi sociali</t>
  </si>
  <si>
    <t>0D0484</t>
  </si>
  <si>
    <t>SD0E33</t>
  </si>
  <si>
    <t>SD0N33</t>
  </si>
  <si>
    <t>SD0E34</t>
  </si>
  <si>
    <t>SD0N34</t>
  </si>
  <si>
    <t>SD0035</t>
  </si>
  <si>
    <t>SD0036</t>
  </si>
  <si>
    <t>SD0597</t>
  </si>
  <si>
    <t>veterinari con inc. di struttura complessa (rapp.esclusivo)</t>
  </si>
  <si>
    <t>SD0E74</t>
  </si>
  <si>
    <t>veterinari con inc. di struttura complessa (rapp. non escl.)</t>
  </si>
  <si>
    <t>SD0N74</t>
  </si>
  <si>
    <t>veterinari con inc. di struttura semplice (rapp. esclusivo)</t>
  </si>
  <si>
    <t>SD0E73</t>
  </si>
  <si>
    <t>veterinari con inc. di struttura semplice (rapp. non escl.)</t>
  </si>
  <si>
    <t>SD0N73</t>
  </si>
  <si>
    <t>veterinari con altri incar. prof.li (rapp. esclusivo)</t>
  </si>
  <si>
    <t>SD0A73</t>
  </si>
  <si>
    <t>veterinari con altri incar. prof.li (rapp. non escl.)</t>
  </si>
  <si>
    <t>SD0072</t>
  </si>
  <si>
    <t>SD0598</t>
  </si>
  <si>
    <t>SD0E49</t>
  </si>
  <si>
    <t>SD0N49</t>
  </si>
  <si>
    <t>odontoiatri con inc. di struttura semplice (rapp. esclusivo)</t>
  </si>
  <si>
    <t>SD0E48</t>
  </si>
  <si>
    <t>odontoiatri con inc. di struttura semplice (rapp. non escl.)</t>
  </si>
  <si>
    <t>SD0N48</t>
  </si>
  <si>
    <t>odontoiatri con altri incar. prof.li (rapp. esclusivo)</t>
  </si>
  <si>
    <t>SD0A48</t>
  </si>
  <si>
    <t>odontoiatri con altri incar. prof.li (rapp. non escl.)</t>
  </si>
  <si>
    <t>SD0047</t>
  </si>
  <si>
    <t>SD0599</t>
  </si>
  <si>
    <t>SD0E39</t>
  </si>
  <si>
    <t>SD0N39</t>
  </si>
  <si>
    <t>SD0E38</t>
  </si>
  <si>
    <t>SD0N38</t>
  </si>
  <si>
    <t>farmacisti con altri incar. prof.li (rapp. esclusivo)</t>
  </si>
  <si>
    <t>SD0A38</t>
  </si>
  <si>
    <t>farmacisti con altri incar. prof.li (rapp. non escl.)</t>
  </si>
  <si>
    <t>SD0037</t>
  </si>
  <si>
    <t>SD0600</t>
  </si>
  <si>
    <t>SD0E13</t>
  </si>
  <si>
    <t>SD0N13</t>
  </si>
  <si>
    <t>SD0E12</t>
  </si>
  <si>
    <t>SD0N12</t>
  </si>
  <si>
    <t>biologi con altri incar. prof.li (rapp. esclusivo)</t>
  </si>
  <si>
    <t>SD0A12</t>
  </si>
  <si>
    <t>biologi con altri incar. prof.li (rapp. non escl.)</t>
  </si>
  <si>
    <t>SD0011</t>
  </si>
  <si>
    <t>SD0601</t>
  </si>
  <si>
    <t>SD0E16</t>
  </si>
  <si>
    <t>SD0N16</t>
  </si>
  <si>
    <t>SD0E15</t>
  </si>
  <si>
    <t>SD0N15</t>
  </si>
  <si>
    <t>chimici con altri incar. prof.li (rapp. esclusivo)</t>
  </si>
  <si>
    <t>SD0A15</t>
  </si>
  <si>
    <t>chimici con altri incar. prof.li (rapp. non escl.)</t>
  </si>
  <si>
    <t>SD0014</t>
  </si>
  <si>
    <t>SD0602</t>
  </si>
  <si>
    <t>SD0E42</t>
  </si>
  <si>
    <t>SD0N42</t>
  </si>
  <si>
    <t>SD0E41</t>
  </si>
  <si>
    <t>SD0N41</t>
  </si>
  <si>
    <t>fisici con altri incar. prof.li (rapp. esclusivo)</t>
  </si>
  <si>
    <t>SD0A41</t>
  </si>
  <si>
    <t>fisici con altri incar. prof.li (rapp. non escl.)</t>
  </si>
  <si>
    <t>SD0040</t>
  </si>
  <si>
    <t>SD0603</t>
  </si>
  <si>
    <t>SD0E66</t>
  </si>
  <si>
    <t>SD0N66</t>
  </si>
  <si>
    <t>SD0E65</t>
  </si>
  <si>
    <t>SD0N65</t>
  </si>
  <si>
    <t>psicologi con altri incar. prof.li (rapp. esclusivo)</t>
  </si>
  <si>
    <t>SD0A65</t>
  </si>
  <si>
    <t>psicologi con altri incar. prof.li (rapp. non escl.)</t>
  </si>
  <si>
    <t>SD0064</t>
  </si>
  <si>
    <t>SD0604</t>
  </si>
  <si>
    <t>SD0483</t>
  </si>
  <si>
    <t>coll.re prof.le sanitario - pers. infer. esperto - ds</t>
  </si>
  <si>
    <t>S18023</t>
  </si>
  <si>
    <t>coll.re prof.le sanitario - pers. infer. - d</t>
  </si>
  <si>
    <t>S16020</t>
  </si>
  <si>
    <t>oper.re prof.le sanitario pers. inferm. - c</t>
  </si>
  <si>
    <t>S14056</t>
  </si>
  <si>
    <t>S14E52</t>
  </si>
  <si>
    <t>S13052</t>
  </si>
  <si>
    <t>coll.re prof.le sanitario - pers. tec. esperto - ds</t>
  </si>
  <si>
    <t>S18920</t>
  </si>
  <si>
    <t>coll.re prof.le sanitario - pers. tec.- d</t>
  </si>
  <si>
    <t>S16021</t>
  </si>
  <si>
    <t>oper.re prof.le sanitario - pers. tec.- c</t>
  </si>
  <si>
    <t>S14054</t>
  </si>
  <si>
    <t>coll.re prof.le sanitario - tecn. della prev. esperto - ds</t>
  </si>
  <si>
    <t>S18921</t>
  </si>
  <si>
    <t>coll.re prof.le sanitario - tecn. della prev. - d</t>
  </si>
  <si>
    <t>S16022</t>
  </si>
  <si>
    <t>oper.re prof.le sanitario - tecn. della prev. - c</t>
  </si>
  <si>
    <t>S14055</t>
  </si>
  <si>
    <t>coll.re prof.le sanitario - pers. della riabil. esperto - ds</t>
  </si>
  <si>
    <t>S18922</t>
  </si>
  <si>
    <t>coll.re prof.le sanitario - pers. della riabil. - d</t>
  </si>
  <si>
    <t>S16019</t>
  </si>
  <si>
    <t>oper.re prof.le sanitario - pers. della riabil. - c</t>
  </si>
  <si>
    <t>S14053</t>
  </si>
  <si>
    <t>S14E51</t>
  </si>
  <si>
    <t>S13051</t>
  </si>
  <si>
    <t>profilo atipico ruolo sanitario</t>
  </si>
  <si>
    <t>S00062</t>
  </si>
  <si>
    <t>avvocato dirig. con incarico di struttura complessa</t>
  </si>
  <si>
    <t>PD0010</t>
  </si>
  <si>
    <t>avvocato dirig. con incarico di struttura semplice</t>
  </si>
  <si>
    <t>PD0S09</t>
  </si>
  <si>
    <t>avvocato dirig. con altri incar.prof.li</t>
  </si>
  <si>
    <t>PD0A09</t>
  </si>
  <si>
    <t>PD0605</t>
  </si>
  <si>
    <t>ingegnere dirig. con incarico di struttura complessa</t>
  </si>
  <si>
    <t>PD0046</t>
  </si>
  <si>
    <t>ingegnere dirig. con incarico di struttura semplice</t>
  </si>
  <si>
    <t>PD0S45</t>
  </si>
  <si>
    <t>ingegnere dirig. con altri incar.prof.li</t>
  </si>
  <si>
    <t>PD0A45</t>
  </si>
  <si>
    <t>PD0606</t>
  </si>
  <si>
    <t>architetti dirig. con incarico di struttura complessa</t>
  </si>
  <si>
    <t>PD0004</t>
  </si>
  <si>
    <t>architetti dirig. con incarico di struttura semplice</t>
  </si>
  <si>
    <t>PD0S03</t>
  </si>
  <si>
    <t>architetti dirig. con altri incar.prof.li</t>
  </si>
  <si>
    <t>PD0A03</t>
  </si>
  <si>
    <t>PD0607</t>
  </si>
  <si>
    <t>geologi dirig. con incarico di struttura complessa</t>
  </si>
  <si>
    <t>PD0044</t>
  </si>
  <si>
    <t>geologi dirig. con incarico di struttura semplice</t>
  </si>
  <si>
    <t>PD0S43</t>
  </si>
  <si>
    <t>geologi dirig. con altri incar.prof.li</t>
  </si>
  <si>
    <t>PD0A43</t>
  </si>
  <si>
    <t>PD0608</t>
  </si>
  <si>
    <t>assistente religioso - d</t>
  </si>
  <si>
    <t>P16006</t>
  </si>
  <si>
    <t>profilo atipico ruolo professionale</t>
  </si>
  <si>
    <t>P00062</t>
  </si>
  <si>
    <t>analisti dirig. con incarico di struttura complessa</t>
  </si>
  <si>
    <t>TD0002</t>
  </si>
  <si>
    <t>analisti dirig. con incarico di struttura semplice</t>
  </si>
  <si>
    <t>TD0S01</t>
  </si>
  <si>
    <t>analisti dirig. con altri incar.prof.li</t>
  </si>
  <si>
    <t>TD0A01</t>
  </si>
  <si>
    <t>TD0609</t>
  </si>
  <si>
    <t>statistico dirig. con incarico di struttura complessa</t>
  </si>
  <si>
    <t>TD0071</t>
  </si>
  <si>
    <t>statistico dirig. con incarico di struttura semplice</t>
  </si>
  <si>
    <t>TD0S70</t>
  </si>
  <si>
    <t>statistico dirig. con altri incar.prof.li</t>
  </si>
  <si>
    <t>TD0A70</t>
  </si>
  <si>
    <t>TD0610</t>
  </si>
  <si>
    <t>sociologo dirig. con incarico di struttura complessa</t>
  </si>
  <si>
    <t>TD0068</t>
  </si>
  <si>
    <t>sociologo dirig. con incarico di struttura semplice</t>
  </si>
  <si>
    <t>TD0S67</t>
  </si>
  <si>
    <t>sociologo dirig. con altri incar.prof.li</t>
  </si>
  <si>
    <t>TD0A67</t>
  </si>
  <si>
    <t>TD0611</t>
  </si>
  <si>
    <t>collab.re prof.le assistente sociale esperto - ds</t>
  </si>
  <si>
    <t>T18025</t>
  </si>
  <si>
    <t>collab.re prof.le assistente sociale - d</t>
  </si>
  <si>
    <t>T16024</t>
  </si>
  <si>
    <t>collab.re tec. - prof.le esperto - ds</t>
  </si>
  <si>
    <t>T18027</t>
  </si>
  <si>
    <t>collab.re tec. - prof.le - d</t>
  </si>
  <si>
    <t>T16026</t>
  </si>
  <si>
    <t>oper.re prof.le assistente soc. - c</t>
  </si>
  <si>
    <t>T14050</t>
  </si>
  <si>
    <t>assistente tecnico - c</t>
  </si>
  <si>
    <t>T14007</t>
  </si>
  <si>
    <t>program.re - c</t>
  </si>
  <si>
    <t>T14063</t>
  </si>
  <si>
    <t>T14E59</t>
  </si>
  <si>
    <t>operatore tecnico special.to - bs</t>
  </si>
  <si>
    <t>T13059</t>
  </si>
  <si>
    <t>T13660</t>
  </si>
  <si>
    <t>operatore tecnico - b</t>
  </si>
  <si>
    <t>T12057</t>
  </si>
  <si>
    <t>operatore tecnico addetto all'assistenza - b</t>
  </si>
  <si>
    <t>T12058</t>
  </si>
  <si>
    <t>ausiliario specializzato - a</t>
  </si>
  <si>
    <t>T11008</t>
  </si>
  <si>
    <t>profilo atipico ruolo tecnico</t>
  </si>
  <si>
    <t>T00062</t>
  </si>
  <si>
    <t>dirigente amm.vo con incarico di struttura complessa</t>
  </si>
  <si>
    <t>AD0032</t>
  </si>
  <si>
    <t>dirigente amm.vo con incarico di struttura semplice</t>
  </si>
  <si>
    <t>AD0S31</t>
  </si>
  <si>
    <t>dirigente amm.vo con altri incar.prof.li</t>
  </si>
  <si>
    <t>AD0A31</t>
  </si>
  <si>
    <t>AD0612</t>
  </si>
  <si>
    <t>collaboratore amministrativo prof.le esperto - ds</t>
  </si>
  <si>
    <t>A18029</t>
  </si>
  <si>
    <t>collaboratore amministrativo prof.le - d</t>
  </si>
  <si>
    <t>A16028</t>
  </si>
  <si>
    <t>assistente amministrativo - c</t>
  </si>
  <si>
    <t>A14005</t>
  </si>
  <si>
    <t>coadiutore amm.vo esperto - bs</t>
  </si>
  <si>
    <t>A13018</t>
  </si>
  <si>
    <t>coadiutore amm.vo - b</t>
  </si>
  <si>
    <t>A12017</t>
  </si>
  <si>
    <t>commesso - a</t>
  </si>
  <si>
    <t>A11030</t>
  </si>
  <si>
    <t>profilo atipico ruolo amministrativo</t>
  </si>
  <si>
    <t>A00062</t>
  </si>
  <si>
    <t>(a) personale a tempo indeterminato al quale viene applicato un contratto di lavoro di tipo privatistico (es.: tipografico, chimico, edile,  metalmeccanico, portierato, ecc.) e personale ex medico condotto di cui all'art. 36, comma 3, del CCNL 10.2.2004</t>
  </si>
  <si>
    <t>(1) qualifica unica di dirigente delle professioni sanitarie infermieristiche, tecniche, della riabilitazione, della prevenzione e della professione ostetrica di cui agli artt. 41 e 42 del CCNL 10.2.2004 e all'art. 24, comma 20, del CCNL 3/11/2005</t>
  </si>
  <si>
    <t>(2) profili previsti dall'art.18 del CCNL 19 aprile 2004</t>
  </si>
  <si>
    <t>(b) applicazione dell'art. 15-septies del d.lgs n. 502/92 e successive modificazioni</t>
  </si>
  <si>
    <t>P090:AOSP UNIVER. FEDERICO II 22.528,67, AUSL MODENA 264.723,65, AUSL RIETI 37.472,37, COMISSIONE TRIBUTARIA REGIONALE EMILIA-ROMAGNA 30.774,95,ISTITUTO ORTOPEDICO RIZZOLI 200.768,10, MUSEO DELLA CITTA' DI BOLOGNA 69.847,59, REGIONE EMILIA-ROMAGNA 2.823.784,25 (TALE IMPORTO COMPRENDE SIA I RIMBORSI PER IL PERSONALE COMANDATO CHE QUELLO IN COLLABORAZIONE), AUSL DELLA ROMAGNA 32.998,42, AUSL ROMA EST 58.096,63, AUSL FERRARA 67.282,81, ASP SENECA 49.151,02, OSPEDALE DI TRENTO 51.260,20, AOSP FERRARA 54.961,92, AOSP BOLOGNA 55.451,47, ASL ROMA 1 26.638,71, AUSL 4 ALTO VICENTINO 5.918,04, AZ.OSP.VILLA SOFIA 11.116,57, AOSP UNIVER. FEDERICO I 63.803,09, AZ.SAN.PROV.TRAPANI 8.929,64, MINISTERO POLITICHE AGRICOLE 20.074,31, UNONE COMUNI APPENINO BOLOGNESE 34.640,07
P098:PRIVATI 308.448,17
P099:INAIL 521.341,06</t>
  </si>
  <si>
    <t>P071: AOSP BOLOGNA 114.619,42, ARPA DI BOLOGNA 45.000,AUSL FERRARA 26.325,03,AUSL RIMINI 36.412,62,AOSP PARMA 23.525,49, AUSL REGGIO EMILIA 10.358,85,AOSP FERRARA 12.370,17,AOSP PARMA 20.150,15,AUSL IMOLA 47.136,42,AULSS 18 ROVIGO 67.361,44,ISTITUTO ORTOPEDICO RIZZOLI 33.068,79
P072: UNIVERSITA' DI BOLOGNA 1.800.000,22
P074: AOSP BOLOGNA 1.285.973,26, AUSL IMOLA 17.080,24, AOSP NIGUARDA 1.793,53, AUSL VICENZA 9.332,64</t>
  </si>
  <si>
    <t>ALTRE SPESE ACCESSORIE ED INDENNITA' VARIE</t>
  </si>
  <si>
    <t>L115</t>
  </si>
  <si>
    <t>CONTRATTI PER RESA SERVIZI/ADEMPIMENTI OBBLIGATORI PER LEGGE</t>
  </si>
  <si>
    <t>P072</t>
  </si>
  <si>
    <t>SOMME RIMBORSATE ALLE UNIVERSITÀ PER INDENNITÀ DE MARIA</t>
  </si>
  <si>
    <t>I507</t>
  </si>
  <si>
    <t xml:space="preserve">GESTIONE MENSE </t>
  </si>
  <si>
    <t>SOMME CORRISPOSTE AD AGENZIA DI SOMMINISTRAZIONE(INTERINALI)</t>
  </si>
  <si>
    <t>INCARICHI LIBERO PROFESSIONALI/STUDIO/RICERCA/CONSULENZA</t>
  </si>
  <si>
    <t>RETRIBUZIONI PERSONALE  A TEMPO DETERMINATO</t>
  </si>
  <si>
    <t>RETRIBUZIONI PERSONALE CON CONTRATTO DI FORMAZIONE E LAVORO</t>
  </si>
  <si>
    <t>CONTRIBUTI A CARICO DELL'AMM.NE SU COMP. FISSE E ACCESSORIE</t>
  </si>
  <si>
    <t>QUOTE ANNUE ACCANTONAMENTO TFR O ALTRA IND. FINE SERVIZIO</t>
  </si>
  <si>
    <t>ONERI PER I CONTRATTI DI SOMMINISTRAZIONE(INTERINALI)</t>
  </si>
  <si>
    <t>dirigenti medici con altri incar. prof.li (rapp. esclusivo)</t>
  </si>
  <si>
    <t>dirigenti medici con altri incar. prof.li (rapp. non escl.)</t>
  </si>
  <si>
    <t>farmacisti con inc. di struttura complessa (rapp. esclusivo)</t>
  </si>
  <si>
    <t>farmacisti con inc. di struttura complessa (rapp. non escl.)</t>
  </si>
  <si>
    <t>farmacisti con inc. di struttura semplice (rapp. esclusivo)</t>
  </si>
  <si>
    <t>farmacisti con inc. di struttura semplice (rapp. non escl.)</t>
  </si>
  <si>
    <t>biologi con inc. di struttura complessa (rapp. esclusivo)</t>
  </si>
  <si>
    <t>biologi con inc. di struttura complessa (rapp. non escl.)</t>
  </si>
  <si>
    <t>biologi con inc. di struttura semplice (rapp. esclusivo)</t>
  </si>
  <si>
    <t>biologi con inc. di struttura semplice (rapp. non escl.)</t>
  </si>
  <si>
    <t>chimici con inc. di struttura complessa (rapp. esclusivo)</t>
  </si>
  <si>
    <t>chimici con inc. di struttura complessa (rapp.non escl.)</t>
  </si>
  <si>
    <t>chimici con inc. di struttura semplice (rapp. esclusivo)</t>
  </si>
  <si>
    <t>chimici con inc. di struttura semplice (rapp. non escl.)</t>
  </si>
  <si>
    <t>fisici con inc. di struttura complessa (rapp. esclusivo)</t>
  </si>
  <si>
    <t>fisici con inc. di struttura complessa (rapp. non escl.)</t>
  </si>
  <si>
    <t>fisici con inc. di struttura semplice (rapp. esclusivo)</t>
  </si>
  <si>
    <t>fisici con inc. di struttura semplice (rapp. non escl.)</t>
  </si>
  <si>
    <t>psicologi con inc. di struttura complessa (rapp. esclusivo)</t>
  </si>
  <si>
    <t>psicologi con inc. di struttura complessa (rapp. non escl.)</t>
  </si>
  <si>
    <t>psicologi con inc. di struttura semplice (rapp. esclusivo)</t>
  </si>
  <si>
    <t>psicologi con inc. di struttura semplice (rapp. non escl.)</t>
  </si>
  <si>
    <t>operatore socio sanitario - bs</t>
  </si>
  <si>
    <t>INDENNITA' DI SPECIFICITA' MEDICO-VETERINARIA</t>
  </si>
  <si>
    <t>P098</t>
  </si>
  <si>
    <t>M000</t>
  </si>
  <si>
    <t>A015</t>
  </si>
  <si>
    <t>A030</t>
  </si>
  <si>
    <t>A035</t>
  </si>
  <si>
    <t>A120</t>
  </si>
  <si>
    <t>A045</t>
  </si>
  <si>
    <t>A070</t>
  </si>
  <si>
    <t>P074</t>
  </si>
  <si>
    <t>P099</t>
  </si>
  <si>
    <t>SOMME RIMBORSATE PER PERSONALE COMAND./FUORI RUOLO/IN CONV.</t>
  </si>
  <si>
    <t>SOMME RICEVUTE DA U.E. E/O PRIVATI (-)</t>
  </si>
  <si>
    <t>RIMBORSI RICEVUTI PER PERS. COMAND./FUORI RUOLO/IN CONV. (-)</t>
  </si>
  <si>
    <t>ALTRI RIMBORSI RICEVUTI DALLE AMMINISTRAZIONI (-)</t>
  </si>
  <si>
    <t>(*)  gli importi vanno indicati in EURO, senza cifre decimali (cfr. circolare: "istruzioni generali e specifiche di comparto")</t>
  </si>
  <si>
    <t>SD048A</t>
  </si>
  <si>
    <t>TREDICESIMA MENSILITA'</t>
  </si>
  <si>
    <t>ARRETRATI PER ANNI PRECEDENTI</t>
  </si>
  <si>
    <t>RECUPERI PER RITARDI ASSENZE ECC.</t>
  </si>
  <si>
    <t>INDENNITA' DE MARIA</t>
  </si>
  <si>
    <t>I421</t>
  </si>
  <si>
    <t>S203</t>
  </si>
  <si>
    <t>ALTRI COMPENSI ACCESSORI PERSONALE UNIVERSITARIO</t>
  </si>
  <si>
    <t>I533</t>
  </si>
  <si>
    <t>INDENNITA' PROFESSIONALE SPECIFICA</t>
  </si>
  <si>
    <t>I424</t>
  </si>
  <si>
    <t>S720</t>
  </si>
  <si>
    <t>INCENTIVI ALLA PROGETTAZIONE EX LEGGE MERLONI</t>
  </si>
  <si>
    <t>S761</t>
  </si>
  <si>
    <t>COMPETENZE PERSONALE COMANDATO/DISTACCATO PRESSO L'AMM.NE</t>
  </si>
  <si>
    <t>NOTE: Elenco Istituzioni ed importi dei rimborsi effettuati (**)</t>
  </si>
  <si>
    <t>NOTE: Elenco Istituzioni ed importi dei rimborsi ricevuti (***)</t>
  </si>
  <si>
    <t>(***) campo riservato all'inserimento delle informazioni di dettaglio (nome Istituzione ed importo) riguardanti i rimborsi ricevuti (P090, P098, P099). Eventuali note su altre voci di spesa dovranno essere immesse nel campo "note e chiarimenti" della SI_1</t>
  </si>
  <si>
    <t>(**) campo riservato all'inserimento delle informazioni di dettaglio (nome Istituzione ed importo) riguardanti i rimborsi effettuati (P071, P072, P074). Eventuali note su altre voci di spesa dovranno essere immesse nel campo "note e chiarimenti" della SI_1</t>
  </si>
  <si>
    <t>CONTRIBUTI A CARICO DELL'AMM.NE PER FONDI PREV. COMPLEMENTARE</t>
  </si>
  <si>
    <t>P035</t>
  </si>
  <si>
    <t>Si</t>
  </si>
  <si>
    <t>No</t>
  </si>
  <si>
    <r>
      <rPr>
        <b/>
        <sz val="7"/>
        <rFont val="Helv"/>
        <family val="0"/>
      </rPr>
      <t>IRAP</t>
    </r>
    <r>
      <rPr>
        <sz val="7"/>
        <rFont val="Helv"/>
        <family val="0"/>
      </rPr>
      <t xml:space="preserve">
</t>
    </r>
    <r>
      <rPr>
        <b/>
        <sz val="7"/>
        <rFont val="Helv"/>
        <family val="0"/>
      </rPr>
      <t>Commerciale</t>
    </r>
  </si>
  <si>
    <t>dir. medico con inc. struttura complessa (rapp. esclusivo)</t>
  </si>
  <si>
    <t>dir. medico con inc. di struttura complessa (rapp. non escl.</t>
  </si>
  <si>
    <t>dir. medico con incarico di struttura semplice (rapp. esclus</t>
  </si>
  <si>
    <t>dir. medico con incarico struttura semplice (rapp. non escl.</t>
  </si>
  <si>
    <t>dir. medici a t.  determinato(art. 15-septies d.lgs. 502/92)</t>
  </si>
  <si>
    <t>veterinari a t. determinato (art. 15-septies d.lgs. 502/92)</t>
  </si>
  <si>
    <t>odontoiatri con inc. di struttura complessa (rapp. escl.)</t>
  </si>
  <si>
    <t>odontoiatri con inc. di struttura complessa (rapp. non escl.</t>
  </si>
  <si>
    <t>odontoiatri a t. determinato (art. 15-septies d.lgs. 502/92)</t>
  </si>
  <si>
    <t>farmacisti a t. determinato (art. 15-septies d.lgs. 502/92)</t>
  </si>
  <si>
    <t>biologi a t. determinato (art. 15-septies d.lgs. 502/92)</t>
  </si>
  <si>
    <t>chimici a t. determinato (art. 15-septies d.lgs. 502/92)</t>
  </si>
  <si>
    <t>fisici a t. determinato (art. 15-septies d.lgs. 502/92)</t>
  </si>
  <si>
    <t>psicologi a t. determinato (art. 15-septies d.lgs. 502/92)</t>
  </si>
  <si>
    <t>dirigente delle professioni sanitarie</t>
  </si>
  <si>
    <t>dir. prof. sanitarie a t. det.(art. 15-septies dlgs 502/92)</t>
  </si>
  <si>
    <t>oper.re prof.le di ii cat.pers. inferm.  esperto-c</t>
  </si>
  <si>
    <t>oper.re prof.le di ii cat.pers. inferm. bs</t>
  </si>
  <si>
    <t>oper.re prof.le di ii cat. con funz. di riabil. esperto- c</t>
  </si>
  <si>
    <t>oper.re prof.le di ii cat. con funz. di riabil. - bs</t>
  </si>
  <si>
    <t>avvocato dir. a t. determinato(art. 15-septies dlgs. 502/92)</t>
  </si>
  <si>
    <t>ingegnere dir. a t. determinato(art.15-septies dlgs. 502/92)</t>
  </si>
  <si>
    <t>architetti dir. a t.determinato(art. 15-septies dlgs.502/92)</t>
  </si>
  <si>
    <t>geologi  dir. a t. determinato(art. 15-septies dlgs. 502/92)</t>
  </si>
  <si>
    <t>analisti dir. a t. determinato(art. 15-septies dlgs. 502/92)</t>
  </si>
  <si>
    <t>statistico dir. a t.determinato(art. 15-septies dlgs.502/92)</t>
  </si>
  <si>
    <t>sociologo dir. a t. determinato(art.15-septies dlgs. 502/92)</t>
  </si>
  <si>
    <t>operatore tecnico special.to esperto - c</t>
  </si>
  <si>
    <t>dirig. amm.vo a t. determinato (art. 15-septies dlgs.502/92)</t>
  </si>
  <si>
    <t>contrattisti (a)</t>
  </si>
  <si>
    <t>IND. DI VACANZA CONTRATTUALE</t>
  </si>
  <si>
    <t>IND DIREZ. STRUTT. COMP.</t>
  </si>
  <si>
    <t>RETRIBUZIONE DI POSIZIONE</t>
  </si>
  <si>
    <t>RETRIBUZIONE DI POSIZIONE - QUOTA VARIABILE</t>
  </si>
  <si>
    <t>MAGGIORAZIONE RETRIB. DI POSIZIONE DIRETTORE DIPARTIMENTO</t>
  </si>
  <si>
    <t>INDENNITÀ ART. 42, COMMA 5-TER, D.LGS. 151/2001</t>
  </si>
  <si>
    <t>INDENNITA'  FUNZIONE POSIZIONI ORGANIZZATIVE</t>
  </si>
  <si>
    <t>ONORARI AVVOCATI</t>
  </si>
  <si>
    <t>COMPENSO PER TURNI DI GUARDIA NOTTURNI DIRIGENTI</t>
  </si>
  <si>
    <t>I227</t>
  </si>
  <si>
    <t>S750</t>
  </si>
  <si>
    <t xml:space="preserve">ALTRE SOMME RIMBORSATE ALLE AMMINISTRAZIONI </t>
  </si>
  <si>
    <t>COMPENSI PER PERSONALE LSU/LPU</t>
  </si>
  <si>
    <t>(sono evidenziate quelle valorizzate nella T1)</t>
  </si>
  <si>
    <t>(sono evidenziate le qualifiche valorizzate per l'anno)</t>
  </si>
  <si>
    <t>(1) qualifica unica di dirigente delle professioni sanitarie infermieristiche, tecniche, della riabilitazione, della prevenzione e della professione ostetrica di cui agli artt. 41 e 42 del CCNL 10.2.2004  e all'art. 24, comma 20, del CCNL 3/11/2005</t>
  </si>
  <si>
    <t>INDENNITA' DI ESCLUSIVITA'</t>
  </si>
  <si>
    <t>PRONTA DISPONIBILITA'</t>
  </si>
  <si>
    <t>INDENNITA' DI COORDINAMENTO</t>
  </si>
  <si>
    <t>ARRETRATI ANNI PRECEDENTI</t>
  </si>
  <si>
    <t>STRAORDINARIO</t>
  </si>
  <si>
    <t>COMPENSI AGGIUNTIVI PER LA DIRIGENZA MEDICA E VETERINARIA</t>
  </si>
  <si>
    <t>COMPENSI AGGIUNTIVI PER LA DIRIGENZA DEL RUOLO SANITARIO</t>
  </si>
  <si>
    <t>I202</t>
  </si>
  <si>
    <t>I204</t>
  </si>
  <si>
    <t>I207</t>
  </si>
  <si>
    <t>I212</t>
  </si>
  <si>
    <t>I216</t>
  </si>
  <si>
    <t>S998</t>
  </si>
  <si>
    <t>S999</t>
  </si>
  <si>
    <t>T101</t>
  </si>
  <si>
    <t>P092</t>
  </si>
  <si>
    <t>P093</t>
  </si>
  <si>
    <t>P094</t>
  </si>
  <si>
    <t>S820</t>
  </si>
  <si>
    <t>COMP.AGGIUNTIVI PERS.INFERM.CO E TECN.SAN.DI RADIOL.MED.</t>
  </si>
  <si>
    <t>S212</t>
  </si>
  <si>
    <t>ALTRI COMPENSI PER PARTICOLARI CONDIZIONI DI LAVORO</t>
  </si>
  <si>
    <t>S616</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</si>
</sst>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Red]\-&quot;L.&quot;\ #,##0"/>
    <numFmt numFmtId="165" formatCode="General_)"/>
    <numFmt numFmtId="166" formatCode="_(* #,##0_);_(* \(#,##0\);_(* &quot;-&quot;_);_(@_)"/>
    <numFmt numFmtId="167" formatCode="_(&quot;$&quot;* #,##0_);_(&quot;$&quot;* \(#,##0\);_(&quot;$&quot;* &quot;-&quot;_);_(@_)"/>
    <numFmt numFmtId="168" formatCode="00000"/>
    <numFmt numFmtId="169" formatCode="#,##0.000"/>
    <numFmt numFmtId="170" formatCode="#,##0.0"/>
    <numFmt numFmtId="171" formatCode="&quot;Sì&quot;;&quot;Sì&quot;;&quot;No&quot;"/>
    <numFmt numFmtId="172" formatCode="&quot;Vero&quot;;&quot;Vero&quot;;&quot;Falso&quot;"/>
    <numFmt numFmtId="173" formatCode="&quot;Attivo&quot;;&quot;Attivo&quot;;&quot;Disattivo&quot;"/>
    <numFmt numFmtId="174" formatCode="[$€-2]\ #.##000_);[Red]\([$€-2]\ #.##000\)"/>
    <numFmt numFmtId="175" formatCode="0.0%"/>
    <numFmt numFmtId="176" formatCode="#,##0.0;[Red]\-#,##0.0"/>
    <numFmt numFmtId="177" formatCode="0.000000000"/>
    <numFmt numFmtId="178" formatCode="0.00000000"/>
    <numFmt numFmtId="179" formatCode="0.0000000"/>
    <numFmt numFmtId="180" formatCode="0.000000"/>
    <numFmt numFmtId="181" formatCode="0.00000"/>
    <numFmt numFmtId="182" formatCode="0.0000"/>
    <numFmt numFmtId="183" formatCode="0.000"/>
    <numFmt numFmtId="184" formatCode="0.0000000000"/>
    <numFmt numFmtId="185" formatCode="&quot;L.&quot;\ #,##0;\-&quot;L.&quot;\ #,##0"/>
    <numFmt numFmtId="186" formatCode="&quot;L.&quot;\ #,##0.00;\-&quot;L.&quot;\ #,##0.00"/>
    <numFmt numFmtId="187" formatCode="&quot;L.&quot;\ #,##0.00;[Red]\-&quot;L.&quot;\ #,##0.00"/>
    <numFmt numFmtId="188" formatCode="_-&quot;L.&quot;\ * #,##0_-;\-&quot;L.&quot;\ * #,##0_-;_-&quot;L.&quot;\ * &quot;-&quot;_-;_-@_-"/>
    <numFmt numFmtId="189" formatCode="_-&quot;L.&quot;\ * #,##0.00_-;\-&quot;L.&quot;\ * #,##0.00_-;_-&quot;L.&quot;\ * &quot;-&quot;??_-;_-@_-"/>
    <numFmt numFmtId="190" formatCode="d\ mmmm\ yyyy"/>
    <numFmt numFmtId="191" formatCode="[$€]\ #,##0;[Red]\-[$€]\ #,##0"/>
    <numFmt numFmtId="192" formatCode=";;;"/>
    <numFmt numFmtId="193" formatCode="0.0"/>
    <numFmt numFmtId="194" formatCode="#,###"/>
    <numFmt numFmtId="195" formatCode="#,###;[Red]\-#,###"/>
    <numFmt numFmtId="196" formatCode="[$-410]dddd\ d\ mmmm\ yyyy"/>
    <numFmt numFmtId="197" formatCode="h\.mm\.ss"/>
    <numFmt numFmtId="198" formatCode="_-* #,##0.0_-;\-* #,##0.0_-;_-* &quot;-&quot;??_-;_-@_-"/>
    <numFmt numFmtId="199" formatCode="_-* #,##0_-;\-* #,##0_-;_-* &quot;-&quot;??_-;_-@_-"/>
    <numFmt numFmtId="200" formatCode="#,##0;\-#,##0;&quot; &quot;"/>
    <numFmt numFmtId="201" formatCode="#,##0.00;\-#,##0.00;&quot; &quot;"/>
    <numFmt numFmtId="202" formatCode="#,###.00;\-#,###.00;;"/>
    <numFmt numFmtId="203" formatCode="&quot;$&quot;#,##0_);\(&quot;$&quot;#,##0\)"/>
    <numFmt numFmtId="204" formatCode="&quot;$&quot;#,##0_);[Red]\(&quot;$&quot;#,##0\)"/>
    <numFmt numFmtId="205" formatCode="&quot;$&quot;#,##0.00_);\(&quot;$&quot;#,##0.00\)"/>
    <numFmt numFmtId="206" formatCode="&quot;$&quot;#,##0.00_);[Red]\(&quot;$&quot;#,##0.00\)"/>
    <numFmt numFmtId="207" formatCode="_(&quot;$&quot;* #,##0.00_);_(&quot;$&quot;* \(#,##0.00\);_(&quot;$&quot;* &quot;-&quot;??_);_(@_)"/>
    <numFmt numFmtId="208" formatCode="_(* #,##0.00_);_(* \(#,##0.00\);_(* &quot;-&quot;??_);_(@_)"/>
    <numFmt numFmtId="209" formatCode="&quot;Attivo&quot;;&quot;Attivo&quot;;&quot;Inattivo&quot;"/>
  </numFmts>
  <fonts count="56">
    <font>
      <sz val="8"/>
      <name val="Helv"/>
      <family val="0"/>
    </font>
    <font>
      <b/>
      <sz val="10"/>
      <name val="MS Sans Serif"/>
      <family val="0"/>
    </font>
    <font>
      <i/>
      <sz val="10"/>
      <name val="MS Sans Serif"/>
      <family val="0"/>
    </font>
    <font>
      <b/>
      <i/>
      <sz val="10"/>
      <name val="MS Sans Serif"/>
      <family val="0"/>
    </font>
    <font>
      <sz val="10"/>
      <name val="MS Sans Serif"/>
      <family val="2"/>
    </font>
    <font>
      <sz val="8"/>
      <name val="Arial"/>
      <family val="2"/>
    </font>
    <font>
      <sz val="9"/>
      <name val="Arial"/>
      <family val="2"/>
    </font>
    <font>
      <b/>
      <sz val="10"/>
      <name val="Arial"/>
      <family val="2"/>
    </font>
    <font>
      <b/>
      <sz val="8"/>
      <name val="Arial"/>
      <family val="2"/>
    </font>
    <font>
      <b/>
      <sz val="18"/>
      <name val="Times New Roman"/>
      <family val="1"/>
    </font>
    <font>
      <u val="single"/>
      <sz val="6.4"/>
      <color indexed="12"/>
      <name val="Helv"/>
      <family val="0"/>
    </font>
    <font>
      <u val="single"/>
      <sz val="6.4"/>
      <color indexed="36"/>
      <name val="Helv"/>
      <family val="0"/>
    </font>
    <font>
      <b/>
      <i/>
      <sz val="8"/>
      <name val="Arial"/>
      <family val="2"/>
    </font>
    <font>
      <sz val="10"/>
      <name val="Arial"/>
      <family val="2"/>
    </font>
    <font>
      <sz val="6"/>
      <name val="MS Serif"/>
      <family val="1"/>
    </font>
    <font>
      <b/>
      <sz val="12"/>
      <name val="Arial"/>
      <family val="2"/>
    </font>
    <font>
      <b/>
      <sz val="9"/>
      <name val="Arial"/>
      <family val="2"/>
    </font>
    <font>
      <sz val="7"/>
      <name val="Arial"/>
      <family val="2"/>
    </font>
    <font>
      <sz val="12"/>
      <name val="Arial"/>
      <family val="2"/>
    </font>
    <font>
      <b/>
      <sz val="8"/>
      <name val="Helv"/>
      <family val="0"/>
    </font>
    <font>
      <b/>
      <sz val="6"/>
      <name val="MS Serif"/>
      <family val="1"/>
    </font>
    <font>
      <sz val="6"/>
      <name val="Arial"/>
      <family val="2"/>
    </font>
    <font>
      <sz val="10"/>
      <name val="Courier"/>
      <family val="3"/>
    </font>
    <font>
      <i/>
      <sz val="8"/>
      <name val="Arial"/>
      <family val="2"/>
    </font>
    <font>
      <sz val="8"/>
      <name val="Tahoma"/>
      <family val="2"/>
    </font>
    <font>
      <sz val="12"/>
      <name val="Times New Roman"/>
      <family val="1"/>
    </font>
    <font>
      <b/>
      <sz val="7"/>
      <name val="MS Serif"/>
      <family val="1"/>
    </font>
    <font>
      <sz val="8"/>
      <color indexed="8"/>
      <name val="Trebuchet MS"/>
      <family val="2"/>
    </font>
    <font>
      <sz val="7"/>
      <name val="Helv"/>
      <family val="0"/>
    </font>
    <font>
      <b/>
      <sz val="7"/>
      <name val="Helv"/>
      <family val="0"/>
    </font>
    <font>
      <sz val="11"/>
      <color indexed="8"/>
      <name val="Calibri"/>
      <family val="2"/>
    </font>
    <font>
      <sz val="11"/>
      <color indexed="9"/>
      <name val="Calibri"/>
      <family val="2"/>
    </font>
    <font>
      <b/>
      <sz val="11"/>
      <color indexed="10"/>
      <name val="Calibri"/>
      <family val="2"/>
    </font>
    <font>
      <sz val="11"/>
      <color indexed="10"/>
      <name val="Calibri"/>
      <family val="2"/>
    </font>
    <font>
      <b/>
      <sz val="11"/>
      <color indexed="9"/>
      <name val="Calibri"/>
      <family val="2"/>
    </font>
    <font>
      <sz val="11"/>
      <color indexed="62"/>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b/>
      <sz val="8"/>
      <color indexed="10"/>
      <name val="Helv"/>
      <family val="0"/>
    </font>
    <font>
      <b/>
      <sz val="12"/>
      <color indexed="9"/>
      <name val="Arial"/>
      <family val="2"/>
    </font>
    <font>
      <sz val="8"/>
      <color indexed="10"/>
      <name val="Arial"/>
      <family val="2"/>
    </font>
    <font>
      <b/>
      <sz val="10"/>
      <color indexed="10"/>
      <name val="Arial"/>
      <family val="2"/>
    </font>
    <font>
      <b/>
      <sz val="10"/>
      <color indexed="10"/>
      <name val="Helv"/>
      <family val="0"/>
    </font>
    <font>
      <b/>
      <sz val="12"/>
      <color indexed="8"/>
      <name val="Arial"/>
      <family val="0"/>
    </font>
    <font>
      <sz val="12"/>
      <color indexed="8"/>
      <name val="Arial"/>
      <family val="0"/>
    </font>
    <font>
      <sz val="10"/>
      <color indexed="8"/>
      <name val="Arial"/>
      <family val="0"/>
    </font>
    <font>
      <sz val="8"/>
      <color indexed="8"/>
      <name val="Arial"/>
      <family val="0"/>
    </font>
    <font>
      <b/>
      <sz val="18"/>
      <color indexed="56"/>
      <name val="Cambria"/>
      <family val="2"/>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s>
  <borders count="8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10"/>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medium"/>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thin"/>
      <right style="double"/>
      <top>
        <color indexed="63"/>
      </top>
      <bottom style="medium"/>
    </border>
    <border>
      <left>
        <color indexed="63"/>
      </left>
      <right>
        <color indexed="63"/>
      </right>
      <top style="medium"/>
      <bottom style="double"/>
    </border>
    <border>
      <left style="double"/>
      <right>
        <color indexed="63"/>
      </right>
      <top style="double"/>
      <bottom>
        <color indexed="63"/>
      </bottom>
    </border>
    <border>
      <left style="double"/>
      <right>
        <color indexed="63"/>
      </right>
      <top style="double"/>
      <bottom style="thin"/>
    </border>
    <border>
      <left>
        <color indexed="63"/>
      </left>
      <right style="double"/>
      <top style="double"/>
      <bottom style="thin"/>
    </border>
    <border>
      <left style="medium"/>
      <right style="thin"/>
      <top>
        <color indexed="63"/>
      </top>
      <bottom style="thin"/>
    </border>
    <border>
      <left style="medium"/>
      <right style="thin"/>
      <top style="double"/>
      <bottom style="thin"/>
    </border>
    <border>
      <left style="medium"/>
      <right>
        <color indexed="63"/>
      </right>
      <top>
        <color indexed="63"/>
      </top>
      <bottom>
        <color indexed="63"/>
      </bottom>
    </border>
    <border>
      <left>
        <color indexed="63"/>
      </left>
      <right style="medium"/>
      <top style="medium"/>
      <bottom style="double"/>
    </border>
    <border>
      <left style="medium"/>
      <right>
        <color indexed="63"/>
      </right>
      <top style="medium"/>
      <bottom style="double"/>
    </border>
    <border>
      <left style="medium"/>
      <right>
        <color indexed="63"/>
      </right>
      <top>
        <color indexed="63"/>
      </top>
      <bottom style="thin"/>
    </border>
    <border>
      <left style="medium"/>
      <right>
        <color indexed="63"/>
      </right>
      <top style="thin"/>
      <bottom style="medium"/>
    </border>
    <border>
      <left style="medium"/>
      <right>
        <color indexed="63"/>
      </right>
      <top style="thin"/>
      <bottom style="thin"/>
    </border>
    <border>
      <left>
        <color indexed="63"/>
      </left>
      <right style="medium"/>
      <top>
        <color indexed="63"/>
      </top>
      <bottom>
        <color indexed="63"/>
      </bottom>
    </border>
    <border>
      <left style="thin"/>
      <right>
        <color indexed="63"/>
      </right>
      <top>
        <color indexed="63"/>
      </top>
      <bottom style="double"/>
    </border>
    <border>
      <left>
        <color indexed="63"/>
      </left>
      <right style="medium"/>
      <top>
        <color indexed="63"/>
      </top>
      <bottom style="double"/>
    </border>
    <border>
      <left style="medium"/>
      <right>
        <color indexed="63"/>
      </right>
      <top style="double"/>
      <bottom style="medium"/>
    </border>
    <border>
      <left style="thin"/>
      <right>
        <color indexed="63"/>
      </right>
      <top style="double"/>
      <bottom style="medium"/>
    </border>
    <border>
      <left>
        <color indexed="63"/>
      </left>
      <right style="medium"/>
      <top style="medium"/>
      <bottom style="thin"/>
    </border>
    <border>
      <left style="thin"/>
      <right>
        <color indexed="63"/>
      </right>
      <top>
        <color indexed="63"/>
      </top>
      <bottom>
        <color indexed="63"/>
      </bottom>
    </border>
    <border>
      <left style="double"/>
      <right style="medium"/>
      <top style="double"/>
      <bottom>
        <color indexed="63"/>
      </bottom>
    </border>
    <border>
      <left style="medium"/>
      <right style="thin"/>
      <top style="thin"/>
      <bottom style="thin"/>
    </border>
    <border>
      <left style="thin"/>
      <right style="thin"/>
      <top>
        <color indexed="63"/>
      </top>
      <bottom style="thin"/>
    </border>
    <border>
      <left style="thin"/>
      <right style="thin"/>
      <top style="thin"/>
      <bottom style="thin"/>
    </border>
    <border>
      <left style="medium"/>
      <right style="thin"/>
      <top style="double"/>
      <bottom style="medium"/>
    </border>
    <border>
      <left style="thin"/>
      <right style="thin"/>
      <top style="double"/>
      <bottom style="thin"/>
    </border>
    <border>
      <left style="thin"/>
      <right style="thin"/>
      <top style="thin"/>
      <bottom>
        <color indexed="63"/>
      </bottom>
    </border>
    <border>
      <left style="thin"/>
      <right style="thin"/>
      <top>
        <color indexed="63"/>
      </top>
      <bottom>
        <color indexed="63"/>
      </bottom>
    </border>
    <border>
      <left style="double"/>
      <right>
        <color indexed="63"/>
      </right>
      <top>
        <color indexed="63"/>
      </top>
      <bottom style="thin"/>
    </border>
    <border>
      <left style="double"/>
      <right style="medium"/>
      <top>
        <color indexed="63"/>
      </top>
      <bottom style="thin"/>
    </border>
    <border>
      <left style="double"/>
      <right style="thin"/>
      <top>
        <color indexed="63"/>
      </top>
      <bottom style="thin"/>
    </border>
    <border>
      <left style="double"/>
      <right style="double"/>
      <top>
        <color indexed="63"/>
      </top>
      <bottom style="thin"/>
    </border>
    <border>
      <left style="double"/>
      <right style="double"/>
      <top style="double"/>
      <bottom style="thin"/>
    </border>
    <border>
      <left style="double"/>
      <right style="double"/>
      <top style="thin"/>
      <bottom style="thin"/>
    </border>
    <border>
      <left>
        <color indexed="63"/>
      </left>
      <right style="medium"/>
      <top>
        <color indexed="63"/>
      </top>
      <bottom style="thin"/>
    </border>
    <border>
      <left style="medium"/>
      <right style="thin"/>
      <top style="thin"/>
      <bottom style="double"/>
    </border>
    <border>
      <left style="thin"/>
      <right style="double"/>
      <top style="thin"/>
      <bottom style="thin"/>
    </border>
    <border>
      <left style="thin"/>
      <right style="double"/>
      <top style="thin"/>
      <bottom style="double"/>
    </border>
    <border>
      <left style="thin"/>
      <right style="double"/>
      <top style="double"/>
      <bottom style="thin"/>
    </border>
    <border>
      <left style="double"/>
      <right>
        <color indexed="63"/>
      </right>
      <top>
        <color indexed="63"/>
      </top>
      <bottom style="double"/>
    </border>
    <border>
      <left>
        <color indexed="63"/>
      </left>
      <right style="double"/>
      <top>
        <color indexed="63"/>
      </top>
      <bottom style="double"/>
    </border>
    <border>
      <left style="double"/>
      <right style="medium"/>
      <top>
        <color indexed="63"/>
      </top>
      <bottom style="double"/>
    </border>
    <border>
      <left style="thin"/>
      <right style="double"/>
      <top>
        <color indexed="63"/>
      </top>
      <bottom>
        <color indexed="63"/>
      </bottom>
    </border>
    <border>
      <left style="thin"/>
      <right style="thin"/>
      <top style="medium"/>
      <bottom style="double"/>
    </border>
    <border>
      <left style="thin"/>
      <right style="medium"/>
      <top style="medium"/>
      <bottom style="double"/>
    </border>
    <border>
      <left style="medium"/>
      <right style="thin"/>
      <top>
        <color indexed="63"/>
      </top>
      <bottom style="medium"/>
    </border>
    <border>
      <left style="thin"/>
      <right style="double"/>
      <top>
        <color indexed="63"/>
      </top>
      <bottom style="thin"/>
    </border>
    <border>
      <left style="thin"/>
      <right>
        <color indexed="63"/>
      </right>
      <top>
        <color indexed="63"/>
      </top>
      <bottom style="thin"/>
    </border>
    <border>
      <left style="thin"/>
      <right>
        <color indexed="63"/>
      </right>
      <top style="medium"/>
      <bottom style="double"/>
    </border>
    <border>
      <left style="thin"/>
      <right style="medium"/>
      <top>
        <color indexed="63"/>
      </top>
      <bottom style="thin"/>
    </border>
    <border>
      <left style="double"/>
      <right style="thin"/>
      <top style="double"/>
      <bottom style="medium"/>
    </border>
    <border>
      <left style="thin"/>
      <right style="double"/>
      <top style="double"/>
      <bottom style="medium"/>
    </border>
    <border>
      <left style="thin"/>
      <right style="medium"/>
      <top style="double"/>
      <bottom style="medium"/>
    </border>
    <border>
      <left style="double"/>
      <right>
        <color indexed="63"/>
      </right>
      <top style="double"/>
      <bottom style="medium"/>
    </border>
    <border>
      <left style="double"/>
      <right style="medium"/>
      <top style="double"/>
      <bottom style="medium"/>
    </border>
    <border>
      <left style="double"/>
      <right style="medium"/>
      <top>
        <color indexed="63"/>
      </top>
      <bottom>
        <color indexed="63"/>
      </bottom>
    </border>
    <border>
      <left style="double"/>
      <right style="double"/>
      <top>
        <color indexed="63"/>
      </top>
      <bottom style="double"/>
    </border>
    <border>
      <left style="thin"/>
      <right style="thin"/>
      <top style="thin"/>
      <bottom style="medium"/>
    </border>
    <border>
      <left style="double"/>
      <right style="double"/>
      <top style="double"/>
      <bottom>
        <color indexed="63"/>
      </bottom>
    </border>
    <border>
      <left style="medium"/>
      <right style="double"/>
      <top style="double"/>
      <bottom>
        <color indexed="63"/>
      </bottom>
    </border>
    <border>
      <left style="medium"/>
      <right>
        <color indexed="63"/>
      </right>
      <top>
        <color indexed="63"/>
      </top>
      <bottom style="double"/>
    </border>
    <border>
      <left style="double"/>
      <right>
        <color indexed="63"/>
      </right>
      <top>
        <color indexed="63"/>
      </top>
      <bottom>
        <color indexed="63"/>
      </bottom>
    </border>
    <border>
      <left style="medium"/>
      <right>
        <color indexed="63"/>
      </right>
      <top style="medium"/>
      <bottom style="thin"/>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double"/>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medium"/>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4" borderId="0" applyNumberFormat="0" applyBorder="0" applyAlignment="0" applyProtection="0"/>
    <xf numFmtId="0" fontId="30" fillId="6" borderId="0" applyNumberFormat="0" applyBorder="0" applyAlignment="0" applyProtection="0"/>
    <xf numFmtId="0" fontId="30" fillId="3"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6" borderId="0" applyNumberFormat="0" applyBorder="0" applyAlignment="0" applyProtection="0"/>
    <xf numFmtId="0" fontId="30" fillId="4" borderId="0" applyNumberFormat="0" applyBorder="0" applyAlignment="0" applyProtection="0"/>
    <xf numFmtId="0" fontId="31" fillId="6"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8" borderId="0" applyNumberFormat="0" applyBorder="0" applyAlignment="0" applyProtection="0"/>
    <xf numFmtId="0" fontId="31" fillId="6" borderId="0" applyNumberFormat="0" applyBorder="0" applyAlignment="0" applyProtection="0"/>
    <xf numFmtId="0" fontId="31" fillId="3" borderId="0" applyNumberFormat="0" applyBorder="0" applyAlignment="0" applyProtection="0"/>
    <xf numFmtId="0" fontId="32" fillId="11" borderId="1" applyNumberFormat="0" applyAlignment="0" applyProtection="0"/>
    <xf numFmtId="0" fontId="33" fillId="0" borderId="2" applyNumberFormat="0" applyFill="0" applyAlignment="0" applyProtection="0"/>
    <xf numFmtId="0" fontId="34" fillId="12" borderId="3"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31" fillId="13"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191" fontId="0" fillId="0" borderId="0" applyFont="0" applyFill="0" applyBorder="0" applyAlignment="0" applyProtection="0"/>
    <xf numFmtId="0" fontId="35" fillId="7" borderId="1" applyNumberFormat="0" applyAlignment="0" applyProtection="0"/>
    <xf numFmtId="40" fontId="4" fillId="0" borderId="0" applyFont="0" applyFill="0" applyBorder="0" applyAlignment="0" applyProtection="0"/>
    <xf numFmtId="41" fontId="25" fillId="0" borderId="0" applyFon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36" fillId="7" borderId="0" applyNumberFormat="0" applyBorder="0" applyAlignment="0" applyProtection="0"/>
    <xf numFmtId="0" fontId="0" fillId="0" borderId="0">
      <alignment/>
      <protection/>
    </xf>
    <xf numFmtId="0" fontId="0" fillId="0" borderId="0">
      <alignment/>
      <protection/>
    </xf>
    <xf numFmtId="0" fontId="13"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0" fillId="4" borderId="4" applyNumberFormat="0" applyFont="0" applyAlignment="0" applyProtection="0"/>
    <xf numFmtId="0" fontId="37" fillId="11" borderId="5"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3"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55" fillId="0" borderId="0" applyNumberFormat="0" applyFill="0" applyBorder="0" applyAlignment="0" applyProtection="0"/>
    <xf numFmtId="0" fontId="43" fillId="0" borderId="9" applyNumberFormat="0" applyFill="0" applyAlignment="0" applyProtection="0"/>
    <xf numFmtId="0" fontId="44" fillId="17" borderId="0" applyNumberFormat="0" applyBorder="0" applyAlignment="0" applyProtection="0"/>
    <xf numFmtId="0" fontId="45" fillId="6" borderId="0" applyNumberFormat="0" applyBorder="0" applyAlignment="0" applyProtection="0"/>
    <xf numFmtId="164" fontId="4" fillId="0" borderId="0" applyFont="0" applyFill="0" applyBorder="0" applyAlignment="0" applyProtection="0"/>
    <xf numFmtId="188" fontId="25" fillId="0" borderId="0" applyFont="0" applyFill="0" applyBorder="0" applyAlignment="0" applyProtection="0"/>
    <xf numFmtId="164" fontId="4" fillId="0" borderId="0" applyFont="0" applyFill="0" applyBorder="0" applyAlignment="0" applyProtection="0"/>
  </cellStyleXfs>
  <cellXfs count="204">
    <xf numFmtId="0" fontId="0" fillId="0" borderId="0" xfId="0" applyAlignment="1">
      <alignment/>
    </xf>
    <xf numFmtId="0" fontId="5" fillId="0" borderId="0" xfId="0" applyFont="1" applyBorder="1" applyAlignment="1">
      <alignment/>
    </xf>
    <xf numFmtId="0" fontId="5" fillId="0" borderId="0" xfId="0" applyFont="1" applyBorder="1" applyAlignment="1" applyProtection="1">
      <alignment horizontal="left"/>
      <protection/>
    </xf>
    <xf numFmtId="0" fontId="5" fillId="0" borderId="0" xfId="0" applyFont="1" applyAlignment="1">
      <alignment/>
    </xf>
    <xf numFmtId="0" fontId="6" fillId="0" borderId="0" xfId="0" applyFont="1" applyAlignment="1">
      <alignment/>
    </xf>
    <xf numFmtId="0" fontId="5" fillId="0" borderId="0" xfId="0" applyFont="1" applyAlignment="1">
      <alignment horizontal="center"/>
    </xf>
    <xf numFmtId="0" fontId="5" fillId="0" borderId="10" xfId="0" applyFont="1" applyFill="1" applyBorder="1" applyAlignment="1">
      <alignment horizontal="centerContinuous"/>
    </xf>
    <xf numFmtId="0" fontId="5" fillId="0" borderId="11" xfId="0" applyFont="1" applyFill="1" applyBorder="1" applyAlignment="1">
      <alignment horizontal="center"/>
    </xf>
    <xf numFmtId="0" fontId="5" fillId="0" borderId="12" xfId="0" applyFont="1" applyFill="1" applyBorder="1" applyAlignment="1">
      <alignment horizontal="centerContinuous" vertical="center"/>
    </xf>
    <xf numFmtId="0" fontId="5" fillId="0" borderId="13" xfId="0" applyFont="1" applyFill="1" applyBorder="1" applyAlignment="1" applyProtection="1">
      <alignment horizontal="center"/>
      <protection/>
    </xf>
    <xf numFmtId="0" fontId="7" fillId="0" borderId="14" xfId="0" applyFont="1" applyFill="1" applyBorder="1" applyAlignment="1" applyProtection="1">
      <alignment horizontal="centerContinuous" vertical="center"/>
      <protection/>
    </xf>
    <xf numFmtId="0" fontId="8" fillId="0" borderId="15" xfId="0" applyFont="1" applyFill="1" applyBorder="1" applyAlignment="1" applyProtection="1">
      <alignment horizontal="centerContinuous" vertical="center" wrapText="1"/>
      <protection/>
    </xf>
    <xf numFmtId="0" fontId="8" fillId="0" borderId="16" xfId="0" applyFont="1" applyFill="1" applyBorder="1" applyAlignment="1" applyProtection="1">
      <alignment horizontal="centerContinuous" vertical="center"/>
      <protection/>
    </xf>
    <xf numFmtId="0" fontId="8" fillId="0" borderId="17" xfId="0" applyFont="1" applyFill="1" applyBorder="1" applyAlignment="1">
      <alignment horizontal="centerContinuous" vertical="center"/>
    </xf>
    <xf numFmtId="0" fontId="8" fillId="0" borderId="16" xfId="0" applyFont="1" applyFill="1" applyBorder="1" applyAlignment="1" applyProtection="1">
      <alignment horizontal="centerContinuous" vertical="center" wrapText="1"/>
      <protection/>
    </xf>
    <xf numFmtId="0" fontId="5" fillId="0" borderId="18" xfId="0" applyFont="1" applyFill="1" applyBorder="1" applyAlignment="1" applyProtection="1">
      <alignment horizontal="left"/>
      <protection/>
    </xf>
    <xf numFmtId="0" fontId="5" fillId="0" borderId="19" xfId="0" applyFont="1" applyFill="1" applyBorder="1" applyAlignment="1" applyProtection="1">
      <alignment horizontal="left"/>
      <protection/>
    </xf>
    <xf numFmtId="0" fontId="12" fillId="0" borderId="20" xfId="0" applyFont="1" applyFill="1" applyBorder="1" applyAlignment="1" applyProtection="1">
      <alignment horizontal="center" vertical="center"/>
      <protection/>
    </xf>
    <xf numFmtId="0" fontId="5" fillId="0" borderId="0" xfId="57" applyFont="1">
      <alignment/>
      <protection/>
    </xf>
    <xf numFmtId="0" fontId="5" fillId="0" borderId="0" xfId="56" applyFont="1">
      <alignment/>
      <protection/>
    </xf>
    <xf numFmtId="0" fontId="5" fillId="0" borderId="14" xfId="0" applyFont="1" applyFill="1" applyBorder="1" applyAlignment="1">
      <alignment horizontal="centerContinuous" vertical="center"/>
    </xf>
    <xf numFmtId="0" fontId="5" fillId="0" borderId="21" xfId="0" applyFont="1" applyFill="1" applyBorder="1" applyAlignment="1">
      <alignment horizontal="centerContinuous" vertical="center"/>
    </xf>
    <xf numFmtId="0" fontId="7" fillId="0" borderId="0" xfId="0" applyFont="1" applyAlignment="1">
      <alignment/>
    </xf>
    <xf numFmtId="0" fontId="8" fillId="0" borderId="22" xfId="0" applyFont="1" applyFill="1" applyBorder="1" applyAlignment="1" applyProtection="1">
      <alignment horizontal="center" vertical="center"/>
      <protection/>
    </xf>
    <xf numFmtId="0" fontId="5" fillId="0" borderId="23" xfId="0" applyFont="1" applyFill="1" applyBorder="1" applyAlignment="1" applyProtection="1">
      <alignment horizontal="justify"/>
      <protection/>
    </xf>
    <xf numFmtId="0" fontId="17" fillId="0" borderId="0" xfId="0" applyFont="1" applyAlignment="1">
      <alignment/>
    </xf>
    <xf numFmtId="0" fontId="5" fillId="0" borderId="24" xfId="0" applyFont="1" applyFill="1" applyBorder="1" applyAlignment="1" applyProtection="1">
      <alignment horizontal="justify" wrapText="1"/>
      <protection/>
    </xf>
    <xf numFmtId="0" fontId="5" fillId="0" borderId="25" xfId="0" applyFont="1" applyFill="1" applyBorder="1" applyAlignment="1" applyProtection="1">
      <alignment horizontal="justify"/>
      <protection/>
    </xf>
    <xf numFmtId="0" fontId="0" fillId="0" borderId="0" xfId="0" applyFont="1" applyAlignment="1">
      <alignment/>
    </xf>
    <xf numFmtId="0" fontId="5" fillId="0" borderId="23" xfId="0" applyFont="1" applyFill="1" applyBorder="1" applyAlignment="1" applyProtection="1">
      <alignment horizontal="left"/>
      <protection/>
    </xf>
    <xf numFmtId="0" fontId="5" fillId="0" borderId="23" xfId="0" applyFont="1" applyFill="1" applyBorder="1" applyAlignment="1" applyProtection="1">
      <alignment horizontal="justify" wrapText="1"/>
      <protection/>
    </xf>
    <xf numFmtId="0" fontId="5" fillId="0" borderId="23" xfId="0" applyFont="1" applyFill="1" applyBorder="1" applyAlignment="1" applyProtection="1">
      <alignment wrapText="1"/>
      <protection/>
    </xf>
    <xf numFmtId="0" fontId="8" fillId="0" borderId="26" xfId="0" applyFont="1" applyFill="1" applyBorder="1" applyAlignment="1">
      <alignment horizontal="centerContinuous" vertical="center" wrapText="1"/>
    </xf>
    <xf numFmtId="0" fontId="8" fillId="0" borderId="27" xfId="0" applyFont="1" applyFill="1" applyBorder="1" applyAlignment="1" applyProtection="1">
      <alignment horizontal="center" vertical="center"/>
      <protection/>
    </xf>
    <xf numFmtId="0" fontId="5" fillId="0" borderId="28" xfId="0" applyFont="1" applyFill="1" applyBorder="1" applyAlignment="1">
      <alignment horizontal="centerContinuous" vertical="center"/>
    </xf>
    <xf numFmtId="0" fontId="8" fillId="0" borderId="29" xfId="0" applyFont="1" applyFill="1" applyBorder="1" applyAlignment="1" applyProtection="1">
      <alignment horizontal="right" vertical="center"/>
      <protection/>
    </xf>
    <xf numFmtId="0" fontId="5" fillId="0" borderId="30" xfId="0" applyFont="1" applyFill="1" applyBorder="1" applyAlignment="1" applyProtection="1">
      <alignment horizontal="center"/>
      <protection/>
    </xf>
    <xf numFmtId="0" fontId="5" fillId="0" borderId="31" xfId="0" applyFont="1" applyFill="1" applyBorder="1" applyAlignment="1">
      <alignment horizontal="centerContinuous" vertical="center"/>
    </xf>
    <xf numFmtId="0" fontId="8" fillId="0" borderId="32" xfId="0" applyFont="1" applyFill="1" applyBorder="1" applyAlignment="1" applyProtection="1">
      <alignment horizontal="center" vertical="center"/>
      <protection/>
    </xf>
    <xf numFmtId="0" fontId="5" fillId="0" borderId="15" xfId="0" applyFont="1" applyFill="1" applyBorder="1" applyAlignment="1" applyProtection="1">
      <alignment horizontal="centerContinuous" vertical="center" wrapText="1"/>
      <protection/>
    </xf>
    <xf numFmtId="0" fontId="5" fillId="0" borderId="33" xfId="0" applyFont="1" applyFill="1" applyBorder="1" applyAlignment="1">
      <alignment horizontal="centerContinuous" vertical="center" wrapText="1"/>
    </xf>
    <xf numFmtId="0" fontId="8" fillId="0" borderId="12" xfId="0" applyFont="1" applyFill="1" applyBorder="1" applyAlignment="1" applyProtection="1">
      <alignment horizontal="centerContinuous" vertical="center"/>
      <protection/>
    </xf>
    <xf numFmtId="0" fontId="5" fillId="0" borderId="25" xfId="0" applyFont="1" applyFill="1" applyBorder="1" applyAlignment="1" applyProtection="1">
      <alignment horizontal="justify" wrapText="1"/>
      <protection/>
    </xf>
    <xf numFmtId="0" fontId="5" fillId="0" borderId="34" xfId="0" applyFont="1" applyFill="1" applyBorder="1" applyAlignment="1" applyProtection="1">
      <alignment horizontal="left"/>
      <protection/>
    </xf>
    <xf numFmtId="0" fontId="13" fillId="0" borderId="35" xfId="0" applyFont="1" applyFill="1" applyBorder="1" applyAlignment="1" applyProtection="1">
      <alignment horizontal="center"/>
      <protection/>
    </xf>
    <xf numFmtId="0" fontId="13" fillId="0" borderId="36" xfId="0" applyFont="1" applyFill="1" applyBorder="1" applyAlignment="1" applyProtection="1">
      <alignment horizontal="center"/>
      <protection/>
    </xf>
    <xf numFmtId="0" fontId="8" fillId="0" borderId="37" xfId="0" applyFont="1" applyFill="1" applyBorder="1" applyAlignment="1" applyProtection="1">
      <alignment horizontal="right"/>
      <protection/>
    </xf>
    <xf numFmtId="0" fontId="13" fillId="0" borderId="38" xfId="0" applyFont="1" applyFill="1" applyBorder="1" applyAlignment="1" applyProtection="1">
      <alignment horizontal="center"/>
      <protection/>
    </xf>
    <xf numFmtId="0" fontId="13" fillId="0" borderId="39" xfId="0" applyFont="1" applyFill="1" applyBorder="1" applyAlignment="1" applyProtection="1">
      <alignment horizontal="center"/>
      <protection/>
    </xf>
    <xf numFmtId="0" fontId="13" fillId="0" borderId="40" xfId="0" applyFont="1" applyFill="1" applyBorder="1" applyAlignment="1" applyProtection="1">
      <alignment horizontal="center"/>
      <protection/>
    </xf>
    <xf numFmtId="0" fontId="5" fillId="0" borderId="25" xfId="0" applyFont="1" applyFill="1" applyBorder="1" applyAlignment="1" applyProtection="1">
      <alignment wrapText="1"/>
      <protection/>
    </xf>
    <xf numFmtId="0" fontId="5" fillId="0" borderId="34" xfId="0" applyFont="1" applyFill="1" applyBorder="1" applyAlignment="1" applyProtection="1">
      <alignment horizontal="justify" wrapText="1"/>
      <protection/>
    </xf>
    <xf numFmtId="3" fontId="5" fillId="0" borderId="41" xfId="0" applyNumberFormat="1" applyFont="1" applyFill="1" applyBorder="1" applyAlignment="1" applyProtection="1">
      <alignment/>
      <protection locked="0"/>
    </xf>
    <xf numFmtId="3" fontId="5" fillId="0" borderId="42" xfId="0" applyNumberFormat="1" applyFont="1" applyFill="1" applyBorder="1" applyAlignment="1" applyProtection="1">
      <alignment/>
      <protection locked="0"/>
    </xf>
    <xf numFmtId="4" fontId="5" fillId="0" borderId="41" xfId="0" applyNumberFormat="1" applyFont="1" applyFill="1" applyBorder="1" applyAlignment="1" applyProtection="1">
      <alignment/>
      <protection locked="0"/>
    </xf>
    <xf numFmtId="3" fontId="5" fillId="0" borderId="43" xfId="0" applyNumberFormat="1" applyFont="1" applyFill="1" applyBorder="1" applyAlignment="1" applyProtection="1">
      <alignment/>
      <protection locked="0"/>
    </xf>
    <xf numFmtId="3" fontId="5" fillId="0" borderId="44" xfId="0" applyNumberFormat="1" applyFont="1" applyFill="1" applyBorder="1" applyAlignment="1" applyProtection="1">
      <alignment/>
      <protection locked="0"/>
    </xf>
    <xf numFmtId="3" fontId="5" fillId="0" borderId="45" xfId="0" applyNumberFormat="1" applyFont="1" applyFill="1" applyBorder="1" applyAlignment="1" applyProtection="1">
      <alignment/>
      <protection locked="0"/>
    </xf>
    <xf numFmtId="3" fontId="5" fillId="0" borderId="46" xfId="0" applyNumberFormat="1" applyFont="1" applyFill="1" applyBorder="1" applyAlignment="1" applyProtection="1">
      <alignment/>
      <protection locked="0"/>
    </xf>
    <xf numFmtId="3" fontId="5" fillId="0" borderId="46" xfId="0" applyNumberFormat="1" applyFont="1" applyBorder="1" applyAlignment="1" applyProtection="1">
      <alignment/>
      <protection locked="0"/>
    </xf>
    <xf numFmtId="3" fontId="13" fillId="0" borderId="47" xfId="0" applyNumberFormat="1" applyFont="1" applyFill="1" applyBorder="1" applyAlignment="1" applyProtection="1">
      <alignment/>
      <protection locked="0"/>
    </xf>
    <xf numFmtId="0" fontId="5" fillId="0" borderId="48" xfId="0" applyFont="1" applyFill="1" applyBorder="1" applyAlignment="1" applyProtection="1">
      <alignment horizontal="left"/>
      <protection/>
    </xf>
    <xf numFmtId="0" fontId="5" fillId="0" borderId="49" xfId="0" applyFont="1" applyFill="1" applyBorder="1" applyAlignment="1" applyProtection="1">
      <alignment horizontal="center"/>
      <protection/>
    </xf>
    <xf numFmtId="0" fontId="5" fillId="0" borderId="50" xfId="0" applyFont="1" applyFill="1" applyBorder="1" applyAlignment="1" applyProtection="1">
      <alignment horizontal="center"/>
      <protection/>
    </xf>
    <xf numFmtId="0" fontId="5" fillId="0" borderId="51" xfId="0" applyFont="1" applyFill="1" applyBorder="1" applyAlignment="1" applyProtection="1">
      <alignment horizontal="center"/>
      <protection/>
    </xf>
    <xf numFmtId="0" fontId="14" fillId="0" borderId="52" xfId="0" applyFont="1" applyFill="1" applyBorder="1" applyAlignment="1" applyProtection="1">
      <alignment horizontal="center"/>
      <protection/>
    </xf>
    <xf numFmtId="0" fontId="14" fillId="0" borderId="53" xfId="0" applyFont="1" applyFill="1" applyBorder="1" applyAlignment="1" applyProtection="1">
      <alignment horizontal="center"/>
      <protection/>
    </xf>
    <xf numFmtId="0" fontId="21" fillId="0" borderId="52" xfId="0" applyFont="1" applyFill="1" applyBorder="1" applyAlignment="1">
      <alignment/>
    </xf>
    <xf numFmtId="0" fontId="14" fillId="0" borderId="0" xfId="0" applyFont="1" applyAlignment="1">
      <alignment/>
    </xf>
    <xf numFmtId="0" fontId="14" fillId="0" borderId="27" xfId="0" applyFont="1" applyFill="1" applyBorder="1" applyAlignment="1">
      <alignment horizontal="center"/>
    </xf>
    <xf numFmtId="0" fontId="20" fillId="0" borderId="52" xfId="0" applyFont="1" applyFill="1" applyBorder="1" applyAlignment="1" applyProtection="1">
      <alignment horizontal="center"/>
      <protection/>
    </xf>
    <xf numFmtId="0" fontId="20" fillId="0" borderId="54" xfId="0" applyFont="1" applyFill="1" applyBorder="1" applyAlignment="1" applyProtection="1">
      <alignment horizontal="center"/>
      <protection/>
    </xf>
    <xf numFmtId="0" fontId="12" fillId="0" borderId="20" xfId="0" applyFont="1" applyFill="1" applyBorder="1" applyAlignment="1">
      <alignment horizontal="centerContinuous"/>
    </xf>
    <xf numFmtId="0" fontId="8" fillId="0" borderId="55" xfId="0" applyFont="1" applyFill="1" applyBorder="1" applyAlignment="1">
      <alignment horizontal="center"/>
    </xf>
    <xf numFmtId="0" fontId="8" fillId="0" borderId="56" xfId="0" applyFont="1" applyFill="1" applyBorder="1" applyAlignment="1" applyProtection="1">
      <alignment horizontal="center" vertical="center"/>
      <protection/>
    </xf>
    <xf numFmtId="0" fontId="8" fillId="0" borderId="57" xfId="0" applyFont="1" applyFill="1" applyBorder="1" applyAlignment="1" applyProtection="1">
      <alignment horizontal="centerContinuous" vertical="center" wrapText="1"/>
      <protection/>
    </xf>
    <xf numFmtId="0" fontId="8" fillId="0" borderId="58" xfId="0" applyFont="1" applyFill="1" applyBorder="1" applyAlignment="1" applyProtection="1">
      <alignment horizontal="right" vertical="center"/>
      <protection/>
    </xf>
    <xf numFmtId="0" fontId="8" fillId="0" borderId="47" xfId="0" applyFont="1" applyFill="1" applyBorder="1" applyAlignment="1">
      <alignment horizontal="centerContinuous" vertical="center"/>
    </xf>
    <xf numFmtId="0" fontId="14" fillId="0" borderId="28" xfId="0" applyFont="1" applyFill="1" applyBorder="1" applyAlignment="1" applyProtection="1">
      <alignment horizontal="center"/>
      <protection/>
    </xf>
    <xf numFmtId="0" fontId="15" fillId="0" borderId="0" xfId="0" applyFont="1" applyAlignment="1">
      <alignment horizontal="right" vertical="top"/>
    </xf>
    <xf numFmtId="0" fontId="8" fillId="0" borderId="14" xfId="0" applyFont="1" applyFill="1" applyBorder="1" applyAlignment="1" applyProtection="1">
      <alignment horizontal="centerContinuous" vertical="center"/>
      <protection/>
    </xf>
    <xf numFmtId="0" fontId="8" fillId="0" borderId="0" xfId="0" applyFont="1" applyAlignment="1">
      <alignment/>
    </xf>
    <xf numFmtId="0" fontId="23" fillId="0" borderId="51" xfId="0" applyFont="1" applyFill="1" applyBorder="1" applyAlignment="1" applyProtection="1">
      <alignment horizontal="center"/>
      <protection/>
    </xf>
    <xf numFmtId="0" fontId="23" fillId="0" borderId="59" xfId="0" applyFont="1" applyFill="1" applyBorder="1" applyAlignment="1" applyProtection="1">
      <alignment horizontal="center"/>
      <protection/>
    </xf>
    <xf numFmtId="0" fontId="23" fillId="0" borderId="59" xfId="0" applyFont="1" applyFill="1" applyBorder="1" applyAlignment="1" applyProtection="1" quotePrefix="1">
      <alignment horizontal="center"/>
      <protection/>
    </xf>
    <xf numFmtId="0" fontId="23" fillId="0" borderId="60" xfId="0" applyFont="1" applyFill="1" applyBorder="1" applyAlignment="1" applyProtection="1">
      <alignment horizontal="center"/>
      <protection/>
    </xf>
    <xf numFmtId="0" fontId="23" fillId="0" borderId="60" xfId="0" applyFont="1" applyFill="1" applyBorder="1" applyAlignment="1" applyProtection="1" quotePrefix="1">
      <alignment horizontal="center"/>
      <protection/>
    </xf>
    <xf numFmtId="0" fontId="23" fillId="0" borderId="50" xfId="0" applyFont="1" applyFill="1" applyBorder="1" applyAlignment="1" applyProtection="1" quotePrefix="1">
      <alignment horizontal="center"/>
      <protection/>
    </xf>
    <xf numFmtId="0" fontId="15" fillId="0" borderId="0" xfId="0" applyFont="1" applyAlignment="1" applyProtection="1">
      <alignment horizontal="right" vertical="top"/>
      <protection/>
    </xf>
    <xf numFmtId="0" fontId="5" fillId="0" borderId="0" xfId="0" applyFont="1" applyAlignment="1" applyProtection="1">
      <alignment/>
      <protection/>
    </xf>
    <xf numFmtId="0" fontId="5" fillId="0" borderId="22" xfId="0" applyFont="1" applyFill="1" applyBorder="1" applyAlignment="1">
      <alignment horizontal="centerContinuous"/>
    </xf>
    <xf numFmtId="0" fontId="5" fillId="0" borderId="61" xfId="0" applyFont="1" applyFill="1" applyBorder="1" applyAlignment="1">
      <alignment horizontal="center"/>
    </xf>
    <xf numFmtId="0" fontId="6" fillId="0" borderId="0" xfId="0" applyFont="1" applyAlignment="1" applyProtection="1">
      <alignment/>
      <protection/>
    </xf>
    <xf numFmtId="0" fontId="5" fillId="0" borderId="0" xfId="0" applyFont="1" applyAlignment="1" applyProtection="1">
      <alignment horizontal="center"/>
      <protection/>
    </xf>
    <xf numFmtId="194" fontId="5" fillId="11" borderId="41" xfId="0" applyNumberFormat="1" applyFont="1" applyFill="1" applyBorder="1" applyAlignment="1">
      <alignment/>
    </xf>
    <xf numFmtId="194" fontId="5" fillId="11" borderId="62" xfId="0" applyNumberFormat="1" applyFont="1" applyFill="1" applyBorder="1" applyAlignment="1">
      <alignment/>
    </xf>
    <xf numFmtId="194" fontId="5" fillId="0" borderId="63" xfId="0" applyNumberFormat="1" applyFont="1" applyFill="1" applyBorder="1" applyAlignment="1">
      <alignment/>
    </xf>
    <xf numFmtId="194" fontId="5" fillId="0" borderId="64" xfId="0" applyNumberFormat="1" applyFont="1" applyFill="1" applyBorder="1" applyAlignment="1">
      <alignment/>
    </xf>
    <xf numFmtId="194" fontId="5" fillId="0" borderId="65" xfId="0" applyNumberFormat="1" applyFont="1" applyFill="1" applyBorder="1" applyAlignment="1">
      <alignment/>
    </xf>
    <xf numFmtId="194" fontId="5" fillId="11" borderId="66" xfId="0" applyNumberFormat="1" applyFont="1" applyFill="1" applyBorder="1" applyAlignment="1">
      <alignment/>
    </xf>
    <xf numFmtId="194" fontId="5" fillId="11" borderId="67" xfId="0" applyNumberFormat="1" applyFont="1" applyFill="1" applyBorder="1" applyAlignment="1">
      <alignment/>
    </xf>
    <xf numFmtId="194" fontId="5" fillId="11" borderId="42" xfId="0" applyNumberFormat="1" applyFont="1" applyFill="1" applyBorder="1" applyAlignment="1">
      <alignment/>
    </xf>
    <xf numFmtId="194" fontId="5" fillId="11" borderId="68" xfId="0" applyNumberFormat="1" applyFont="1" applyFill="1" applyBorder="1" applyAlignment="1">
      <alignment/>
    </xf>
    <xf numFmtId="194" fontId="5" fillId="11" borderId="63" xfId="0" applyNumberFormat="1" applyFont="1" applyFill="1" applyBorder="1" applyAlignment="1">
      <alignment/>
    </xf>
    <xf numFmtId="194" fontId="5" fillId="11" borderId="47" xfId="0" applyNumberFormat="1" applyFont="1" applyFill="1" applyBorder="1" applyAlignment="1">
      <alignment/>
    </xf>
    <xf numFmtId="0" fontId="5" fillId="0" borderId="0" xfId="0" applyFont="1" applyAlignment="1" applyProtection="1">
      <alignment/>
      <protection/>
    </xf>
    <xf numFmtId="0" fontId="5" fillId="0" borderId="0" xfId="0" applyFont="1" applyAlignment="1" applyProtection="1">
      <alignment horizontal="center"/>
      <protection/>
    </xf>
    <xf numFmtId="0" fontId="5" fillId="0" borderId="0" xfId="56" applyFont="1" applyProtection="1">
      <alignment/>
      <protection/>
    </xf>
    <xf numFmtId="0" fontId="5" fillId="0" borderId="0" xfId="56" applyFont="1" applyAlignment="1" applyProtection="1">
      <alignment horizontal="center"/>
      <protection/>
    </xf>
    <xf numFmtId="0" fontId="26" fillId="0" borderId="69" xfId="0" applyFont="1" applyFill="1" applyBorder="1" applyAlignment="1">
      <alignment horizontal="center" wrapText="1"/>
    </xf>
    <xf numFmtId="0" fontId="13" fillId="0" borderId="70" xfId="0" applyFont="1" applyFill="1" applyBorder="1" applyAlignment="1" applyProtection="1">
      <alignment horizontal="center"/>
      <protection/>
    </xf>
    <xf numFmtId="202" fontId="5" fillId="11" borderId="66" xfId="0" applyNumberFormat="1" applyFont="1" applyFill="1" applyBorder="1" applyAlignment="1">
      <alignment/>
    </xf>
    <xf numFmtId="0" fontId="20" fillId="0" borderId="71" xfId="0" applyFont="1" applyFill="1" applyBorder="1" applyAlignment="1" applyProtection="1">
      <alignment horizontal="center" vertical="center" wrapText="1"/>
      <protection/>
    </xf>
    <xf numFmtId="0" fontId="5" fillId="0" borderId="34" xfId="0" applyFont="1" applyFill="1" applyBorder="1" applyAlignment="1" applyProtection="1">
      <alignment horizontal="justify" wrapText="1"/>
      <protection/>
    </xf>
    <xf numFmtId="0" fontId="5" fillId="0" borderId="25" xfId="0" applyFont="1" applyFill="1" applyBorder="1" applyAlignment="1" applyProtection="1">
      <alignment horizontal="justify" wrapText="1"/>
      <protection/>
    </xf>
    <xf numFmtId="0" fontId="47" fillId="0" borderId="0" xfId="0" applyFont="1" applyAlignment="1" applyProtection="1">
      <alignment horizontal="left" vertical="top"/>
      <protection/>
    </xf>
    <xf numFmtId="3" fontId="5" fillId="0" borderId="44" xfId="0" applyNumberFormat="1" applyFont="1" applyBorder="1" applyAlignment="1" applyProtection="1">
      <alignment/>
      <protection locked="0"/>
    </xf>
    <xf numFmtId="0" fontId="5" fillId="0" borderId="23" xfId="0" applyFont="1" applyFill="1" applyBorder="1" applyAlignment="1" applyProtection="1">
      <alignment horizontal="justify"/>
      <protection/>
    </xf>
    <xf numFmtId="0" fontId="13" fillId="0" borderId="35" xfId="0" applyFont="1" applyFill="1" applyBorder="1" applyAlignment="1" applyProtection="1">
      <alignment horizontal="center"/>
      <protection/>
    </xf>
    <xf numFmtId="0" fontId="5" fillId="0" borderId="0" xfId="0" applyFont="1" applyAlignment="1">
      <alignment horizontal="left"/>
    </xf>
    <xf numFmtId="0" fontId="0" fillId="0" borderId="0" xfId="0" applyFont="1" applyAlignment="1">
      <alignment horizontal="left"/>
    </xf>
    <xf numFmtId="0" fontId="28" fillId="0" borderId="0" xfId="0" applyFont="1" applyAlignment="1">
      <alignment wrapText="1"/>
    </xf>
    <xf numFmtId="0" fontId="0" fillId="0" borderId="0" xfId="0" applyFont="1" applyAlignment="1" applyProtection="1">
      <alignment horizontal="left"/>
      <protection locked="0"/>
    </xf>
    <xf numFmtId="0" fontId="5" fillId="0" borderId="20" xfId="0" applyFont="1" applyFill="1" applyBorder="1" applyAlignment="1" applyProtection="1">
      <alignment horizontal="justify"/>
      <protection/>
    </xf>
    <xf numFmtId="0" fontId="48" fillId="0" borderId="0" xfId="0" applyFont="1" applyAlignment="1">
      <alignment horizontal="left" vertical="center"/>
    </xf>
    <xf numFmtId="0" fontId="12" fillId="0" borderId="72" xfId="0" applyFont="1" applyFill="1" applyBorder="1" applyAlignment="1" applyProtection="1">
      <alignment horizontal="center" vertical="center"/>
      <protection/>
    </xf>
    <xf numFmtId="0" fontId="8" fillId="4" borderId="73" xfId="55" applyFont="1" applyFill="1" applyBorder="1" applyAlignment="1">
      <alignment horizontal="center"/>
      <protection/>
    </xf>
    <xf numFmtId="0" fontId="5" fillId="11" borderId="0" xfId="0" applyFont="1" applyFill="1" applyAlignment="1">
      <alignment/>
    </xf>
    <xf numFmtId="194" fontId="5" fillId="11" borderId="41" xfId="0" applyNumberFormat="1" applyFont="1" applyFill="1" applyBorder="1" applyAlignment="1" applyProtection="1">
      <alignment/>
      <protection locked="0"/>
    </xf>
    <xf numFmtId="194" fontId="5" fillId="11" borderId="59" xfId="0" applyNumberFormat="1" applyFont="1" applyFill="1" applyBorder="1" applyAlignment="1" applyProtection="1">
      <alignment/>
      <protection locked="0"/>
    </xf>
    <xf numFmtId="194" fontId="5" fillId="0" borderId="41" xfId="0" applyNumberFormat="1" applyFont="1" applyFill="1" applyBorder="1" applyAlignment="1" applyProtection="1">
      <alignment/>
      <protection locked="0"/>
    </xf>
    <xf numFmtId="194" fontId="5" fillId="0" borderId="59" xfId="0" applyNumberFormat="1" applyFont="1" applyFill="1" applyBorder="1" applyAlignment="1" applyProtection="1">
      <alignment/>
      <protection locked="0"/>
    </xf>
    <xf numFmtId="194" fontId="5" fillId="0" borderId="49" xfId="0" applyNumberFormat="1" applyFont="1" applyFill="1" applyBorder="1" applyAlignment="1" applyProtection="1">
      <alignment/>
      <protection locked="0"/>
    </xf>
    <xf numFmtId="194" fontId="5" fillId="11" borderId="49" xfId="0" applyNumberFormat="1" applyFont="1" applyFill="1" applyBorder="1" applyAlignment="1" applyProtection="1">
      <alignment/>
      <protection locked="0"/>
    </xf>
    <xf numFmtId="194" fontId="5" fillId="18" borderId="41" xfId="0" applyNumberFormat="1" applyFont="1" applyFill="1" applyBorder="1" applyAlignment="1" applyProtection="1">
      <alignment/>
      <protection locked="0"/>
    </xf>
    <xf numFmtId="194" fontId="5" fillId="18" borderId="59" xfId="0" applyNumberFormat="1" applyFont="1" applyFill="1" applyBorder="1" applyAlignment="1" applyProtection="1">
      <alignment/>
      <protection locked="0"/>
    </xf>
    <xf numFmtId="194" fontId="5" fillId="18" borderId="49" xfId="0" applyNumberFormat="1" applyFont="1" applyFill="1" applyBorder="1" applyAlignment="1" applyProtection="1">
      <alignment/>
      <protection locked="0"/>
    </xf>
    <xf numFmtId="194" fontId="5" fillId="0" borderId="46" xfId="0" applyNumberFormat="1" applyFont="1" applyFill="1" applyBorder="1" applyAlignment="1" applyProtection="1">
      <alignment/>
      <protection locked="0"/>
    </xf>
    <xf numFmtId="194" fontId="5" fillId="18" borderId="74" xfId="0" applyNumberFormat="1" applyFont="1" applyFill="1" applyBorder="1" applyAlignment="1" applyProtection="1">
      <alignment/>
      <protection locked="0"/>
    </xf>
    <xf numFmtId="194" fontId="5" fillId="18" borderId="55" xfId="0" applyNumberFormat="1" applyFont="1" applyFill="1" applyBorder="1" applyAlignment="1" applyProtection="1">
      <alignment/>
      <protection locked="0"/>
    </xf>
    <xf numFmtId="194" fontId="5" fillId="0" borderId="0" xfId="0" applyNumberFormat="1" applyFont="1" applyFill="1" applyBorder="1" applyAlignment="1" applyProtection="1">
      <alignment/>
      <protection locked="0"/>
    </xf>
    <xf numFmtId="194" fontId="5" fillId="0" borderId="74" xfId="0" applyNumberFormat="1" applyFont="1" applyFill="1" applyBorder="1" applyAlignment="1" applyProtection="1">
      <alignment/>
      <protection locked="0"/>
    </xf>
    <xf numFmtId="194" fontId="5" fillId="0" borderId="55" xfId="0" applyNumberFormat="1" applyFont="1" applyFill="1" applyBorder="1" applyAlignment="1" applyProtection="1">
      <alignment/>
      <protection locked="0"/>
    </xf>
    <xf numFmtId="0" fontId="9" fillId="0" borderId="0" xfId="0" applyFont="1" applyBorder="1" applyAlignment="1" applyProtection="1">
      <alignment vertical="top"/>
      <protection/>
    </xf>
    <xf numFmtId="0" fontId="19" fillId="0" borderId="75" xfId="0" applyNumberFormat="1" applyFont="1" applyFill="1" applyBorder="1" applyAlignment="1" applyProtection="1">
      <alignment/>
      <protection/>
    </xf>
    <xf numFmtId="0" fontId="19" fillId="0" borderId="12" xfId="0" applyNumberFormat="1" applyFont="1" applyBorder="1" applyAlignment="1">
      <alignment/>
    </xf>
    <xf numFmtId="0" fontId="19" fillId="0" borderId="31" xfId="0" applyNumberFormat="1" applyFont="1" applyBorder="1" applyAlignment="1">
      <alignment/>
    </xf>
    <xf numFmtId="0" fontId="5" fillId="11" borderId="12" xfId="0" applyFont="1" applyFill="1" applyBorder="1" applyAlignment="1">
      <alignment/>
    </xf>
    <xf numFmtId="0" fontId="5" fillId="0" borderId="12" xfId="0" applyFont="1" applyBorder="1" applyAlignment="1">
      <alignment/>
    </xf>
    <xf numFmtId="0" fontId="5" fillId="0" borderId="31" xfId="0" applyFont="1" applyBorder="1" applyAlignment="1">
      <alignment/>
    </xf>
    <xf numFmtId="194" fontId="5" fillId="0" borderId="41" xfId="0" applyNumberFormat="1" applyFont="1" applyFill="1" applyBorder="1" applyAlignment="1" applyProtection="1">
      <alignment/>
      <protection locked="0"/>
    </xf>
    <xf numFmtId="194" fontId="5" fillId="0" borderId="42" xfId="0" applyNumberFormat="1" applyFont="1" applyFill="1" applyBorder="1" applyAlignment="1" applyProtection="1">
      <alignment/>
      <protection locked="0"/>
    </xf>
    <xf numFmtId="194" fontId="5" fillId="0" borderId="43" xfId="0" applyNumberFormat="1" applyFont="1" applyFill="1" applyBorder="1" applyAlignment="1" applyProtection="1">
      <alignment/>
      <protection locked="0"/>
    </xf>
    <xf numFmtId="194" fontId="5" fillId="0" borderId="44" xfId="0" applyNumberFormat="1" applyFont="1" applyFill="1" applyBorder="1" applyAlignment="1" applyProtection="1">
      <alignment/>
      <protection locked="0"/>
    </xf>
    <xf numFmtId="194" fontId="5" fillId="0" borderId="45" xfId="0" applyNumberFormat="1" applyFont="1" applyFill="1" applyBorder="1" applyAlignment="1" applyProtection="1">
      <alignment/>
      <protection locked="0"/>
    </xf>
    <xf numFmtId="194" fontId="5" fillId="0" borderId="46" xfId="0" applyNumberFormat="1" applyFont="1" applyFill="1" applyBorder="1" applyAlignment="1" applyProtection="1">
      <alignment/>
      <protection locked="0"/>
    </xf>
    <xf numFmtId="194" fontId="5" fillId="0" borderId="46" xfId="0" applyNumberFormat="1" applyFont="1" applyBorder="1" applyAlignment="1" applyProtection="1">
      <alignment/>
      <protection locked="0"/>
    </xf>
    <xf numFmtId="194" fontId="5" fillId="0" borderId="44" xfId="0" applyNumberFormat="1" applyFont="1" applyBorder="1" applyAlignment="1" applyProtection="1">
      <alignment/>
      <protection locked="0"/>
    </xf>
    <xf numFmtId="0" fontId="8" fillId="0" borderId="61" xfId="0" applyFont="1" applyFill="1" applyBorder="1" applyAlignment="1" applyProtection="1">
      <alignment horizontal="center" vertical="center"/>
      <protection/>
    </xf>
    <xf numFmtId="0" fontId="13" fillId="0" borderId="76"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3" fillId="0" borderId="76" xfId="0" applyFont="1" applyFill="1" applyBorder="1" applyAlignment="1" applyProtection="1">
      <alignment horizontal="center"/>
      <protection/>
    </xf>
    <xf numFmtId="3" fontId="13" fillId="0" borderId="76" xfId="0" applyNumberFormat="1" applyFont="1" applyFill="1" applyBorder="1" applyAlignment="1" applyProtection="1">
      <alignment horizontal="center"/>
      <protection/>
    </xf>
    <xf numFmtId="3" fontId="5" fillId="0" borderId="59" xfId="0" applyNumberFormat="1" applyFont="1" applyFill="1" applyBorder="1" applyAlignment="1" applyProtection="1">
      <alignment/>
      <protection hidden="1" locked="0"/>
    </xf>
    <xf numFmtId="3" fontId="5" fillId="0" borderId="49" xfId="0" applyNumberFormat="1" applyFont="1" applyFill="1" applyBorder="1" applyAlignment="1" applyProtection="1">
      <alignment/>
      <protection hidden="1" locked="0"/>
    </xf>
    <xf numFmtId="3" fontId="5" fillId="11" borderId="41" xfId="0" applyNumberFormat="1" applyFont="1" applyFill="1" applyBorder="1" applyAlignment="1" applyProtection="1">
      <alignment/>
      <protection hidden="1"/>
    </xf>
    <xf numFmtId="3" fontId="5" fillId="11" borderId="59" xfId="0" applyNumberFormat="1" applyFont="1" applyFill="1" applyBorder="1" applyAlignment="1" applyProtection="1">
      <alignment/>
      <protection hidden="1"/>
    </xf>
    <xf numFmtId="3" fontId="5" fillId="0" borderId="41" xfId="0" applyNumberFormat="1" applyFont="1" applyFill="1" applyBorder="1" applyAlignment="1" applyProtection="1">
      <alignment/>
      <protection hidden="1" locked="0"/>
    </xf>
    <xf numFmtId="3" fontId="5" fillId="11" borderId="49" xfId="0" applyNumberFormat="1" applyFont="1" applyFill="1" applyBorder="1" applyAlignment="1" applyProtection="1">
      <alignment/>
      <protection hidden="1"/>
    </xf>
    <xf numFmtId="3" fontId="5" fillId="18" borderId="41" xfId="0" applyNumberFormat="1" applyFont="1" applyFill="1" applyBorder="1" applyAlignment="1" applyProtection="1">
      <alignment/>
      <protection hidden="1"/>
    </xf>
    <xf numFmtId="3" fontId="5" fillId="18" borderId="59" xfId="0" applyNumberFormat="1" applyFont="1" applyFill="1" applyBorder="1" applyAlignment="1" applyProtection="1">
      <alignment/>
      <protection hidden="1"/>
    </xf>
    <xf numFmtId="3" fontId="5" fillId="18" borderId="49" xfId="0" applyNumberFormat="1" applyFont="1" applyFill="1" applyBorder="1" applyAlignment="1" applyProtection="1">
      <alignment/>
      <protection hidden="1"/>
    </xf>
    <xf numFmtId="3" fontId="5" fillId="0" borderId="46" xfId="0" applyNumberFormat="1" applyFont="1" applyFill="1" applyBorder="1" applyAlignment="1" applyProtection="1">
      <alignment/>
      <protection hidden="1" locked="0"/>
    </xf>
    <xf numFmtId="3" fontId="5" fillId="18" borderId="74" xfId="0" applyNumberFormat="1" applyFont="1" applyFill="1" applyBorder="1" applyAlignment="1" applyProtection="1">
      <alignment/>
      <protection hidden="1"/>
    </xf>
    <xf numFmtId="3" fontId="5" fillId="18" borderId="55" xfId="0" applyNumberFormat="1" applyFont="1" applyFill="1" applyBorder="1" applyAlignment="1" applyProtection="1">
      <alignment/>
      <protection hidden="1"/>
    </xf>
    <xf numFmtId="3" fontId="5" fillId="0" borderId="0" xfId="0" applyNumberFormat="1" applyFont="1" applyFill="1" applyBorder="1" applyAlignment="1" applyProtection="1">
      <alignment/>
      <protection hidden="1" locked="0"/>
    </xf>
    <xf numFmtId="3" fontId="5" fillId="0" borderId="74" xfId="0" applyNumberFormat="1" applyFont="1" applyFill="1" applyBorder="1" applyAlignment="1" applyProtection="1">
      <alignment/>
      <protection hidden="1" locked="0"/>
    </xf>
    <xf numFmtId="3" fontId="5" fillId="0" borderId="55" xfId="0" applyNumberFormat="1" applyFont="1" applyFill="1" applyBorder="1" applyAlignment="1" applyProtection="1">
      <alignment/>
      <protection hidden="1" locked="0"/>
    </xf>
    <xf numFmtId="0" fontId="49" fillId="0" borderId="77" xfId="0" applyFont="1" applyBorder="1" applyAlignment="1" applyProtection="1">
      <alignment horizontal="center" vertical="center" wrapText="1"/>
      <protection/>
    </xf>
    <xf numFmtId="0" fontId="49" fillId="0" borderId="78" xfId="0" applyFont="1" applyBorder="1" applyAlignment="1" applyProtection="1">
      <alignment horizontal="center" vertical="center" wrapText="1"/>
      <protection/>
    </xf>
    <xf numFmtId="0" fontId="49" fillId="0" borderId="79" xfId="0" applyFont="1" applyBorder="1" applyAlignment="1" applyProtection="1">
      <alignment horizontal="center" vertical="center" wrapText="1"/>
      <protection/>
    </xf>
    <xf numFmtId="0" fontId="7" fillId="0" borderId="14" xfId="0" applyFont="1" applyFill="1" applyBorder="1" applyAlignment="1" applyProtection="1">
      <alignment horizontal="center" vertical="center"/>
      <protection/>
    </xf>
    <xf numFmtId="0" fontId="7" fillId="0" borderId="80" xfId="0" applyFont="1" applyFill="1" applyBorder="1" applyAlignment="1" applyProtection="1">
      <alignment horizontal="center" vertical="center"/>
      <protection/>
    </xf>
    <xf numFmtId="0" fontId="7" fillId="0" borderId="28" xfId="0" applyFont="1" applyFill="1" applyBorder="1" applyAlignment="1" applyProtection="1">
      <alignment horizontal="center" vertical="center"/>
      <protection/>
    </xf>
    <xf numFmtId="0" fontId="0" fillId="0" borderId="24" xfId="0" applyNumberFormat="1" applyFill="1" applyBorder="1" applyAlignment="1" applyProtection="1">
      <alignment horizontal="left" vertical="top" wrapText="1"/>
      <protection locked="0"/>
    </xf>
    <xf numFmtId="0" fontId="0" fillId="0" borderId="81" xfId="0" applyNumberFormat="1" applyFill="1" applyBorder="1" applyAlignment="1" applyProtection="1">
      <alignment horizontal="left" vertical="top" wrapText="1"/>
      <protection locked="0"/>
    </xf>
    <xf numFmtId="0" fontId="0" fillId="0" borderId="82" xfId="0" applyNumberFormat="1" applyFill="1" applyBorder="1" applyAlignment="1" applyProtection="1">
      <alignment horizontal="left" vertical="top" wrapText="1"/>
      <protection locked="0"/>
    </xf>
    <xf numFmtId="0" fontId="5" fillId="0" borderId="0" xfId="0" applyFont="1" applyAlignment="1" applyProtection="1">
      <alignment horizontal="left" wrapText="1"/>
      <protection/>
    </xf>
    <xf numFmtId="0" fontId="12" fillId="0" borderId="71" xfId="0" applyFont="1" applyFill="1" applyBorder="1" applyAlignment="1" applyProtection="1">
      <alignment horizontal="center" vertical="center"/>
      <protection/>
    </xf>
    <xf numFmtId="0" fontId="12" fillId="0" borderId="69" xfId="0" applyFont="1" applyFill="1" applyBorder="1" applyAlignment="1" applyProtection="1">
      <alignment horizontal="center" vertical="center"/>
      <protection/>
    </xf>
    <xf numFmtId="0" fontId="5" fillId="0" borderId="0" xfId="0" applyFont="1" applyBorder="1" applyAlignment="1" applyProtection="1">
      <alignment horizontal="left" wrapText="1"/>
      <protection/>
    </xf>
    <xf numFmtId="0" fontId="16" fillId="0" borderId="83" xfId="0" applyFont="1" applyBorder="1" applyAlignment="1">
      <alignment horizontal="left" vertical="center" wrapText="1"/>
    </xf>
    <xf numFmtId="0" fontId="9" fillId="0" borderId="0" xfId="0" applyFont="1" applyBorder="1" applyAlignment="1" applyProtection="1">
      <alignment horizontal="left" vertical="top" wrapText="1"/>
      <protection/>
    </xf>
    <xf numFmtId="0" fontId="50" fillId="0" borderId="20" xfId="0" applyFont="1" applyBorder="1" applyAlignment="1">
      <alignment horizontal="left" vertical="center" wrapText="1"/>
    </xf>
    <xf numFmtId="0" fontId="50" fillId="0" borderId="0" xfId="0" applyFont="1" applyAlignment="1">
      <alignment horizontal="left" vertical="center" wrapText="1"/>
    </xf>
    <xf numFmtId="0" fontId="46" fillId="0" borderId="78" xfId="0" applyFont="1" applyBorder="1" applyAlignment="1">
      <alignment horizontal="center"/>
    </xf>
    <xf numFmtId="0" fontId="19" fillId="0" borderId="75" xfId="0" applyFont="1" applyBorder="1" applyAlignment="1">
      <alignment horizontal="center"/>
    </xf>
    <xf numFmtId="0" fontId="19" fillId="0" borderId="12" xfId="0" applyFont="1" applyBorder="1" applyAlignment="1">
      <alignment horizontal="center"/>
    </xf>
    <xf numFmtId="0" fontId="19" fillId="0" borderId="31" xfId="0" applyFont="1" applyBorder="1" applyAlignment="1">
      <alignment horizontal="center"/>
    </xf>
    <xf numFmtId="0" fontId="0" fillId="0" borderId="24" xfId="0" applyBorder="1" applyAlignment="1" applyProtection="1">
      <alignment vertical="top" wrapText="1"/>
      <protection locked="0"/>
    </xf>
    <xf numFmtId="0" fontId="0" fillId="0" borderId="81" xfId="0" applyBorder="1" applyAlignment="1" applyProtection="1">
      <alignment vertical="top" wrapText="1"/>
      <protection locked="0"/>
    </xf>
    <xf numFmtId="0" fontId="0" fillId="0" borderId="82" xfId="0" applyBorder="1" applyAlignment="1" applyProtection="1">
      <alignment vertical="top" wrapText="1"/>
      <protection locked="0"/>
    </xf>
    <xf numFmtId="0" fontId="5" fillId="0" borderId="0" xfId="0" applyFont="1" applyAlignment="1">
      <alignment horizontal="left" wrapText="1"/>
    </xf>
    <xf numFmtId="0" fontId="49" fillId="0" borderId="83" xfId="0" applyFont="1" applyBorder="1" applyAlignment="1">
      <alignment horizontal="center" vertical="center" wrapText="1"/>
    </xf>
  </cellXfs>
  <cellStyles count="6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Migliaia (0)_3tabella15" xfId="47"/>
    <cellStyle name="Comma [0]" xfId="48"/>
    <cellStyle name="Migliaia 2" xfId="49"/>
    <cellStyle name="Neutrale" xfId="50"/>
    <cellStyle name="Normale 2" xfId="51"/>
    <cellStyle name="Normale 2 2 2" xfId="52"/>
    <cellStyle name="Normale 3" xfId="53"/>
    <cellStyle name="Normale 4 2" xfId="54"/>
    <cellStyle name="Normale_tabella 4" xfId="55"/>
    <cellStyle name="Normale_tabella 6" xfId="56"/>
    <cellStyle name="Normale_tabella 7" xfId="57"/>
    <cellStyle name="Nota" xfId="58"/>
    <cellStyle name="Output" xfId="59"/>
    <cellStyle name="Percent" xfId="60"/>
    <cellStyle name="Percentuale 2" xfId="61"/>
    <cellStyle name="Percentuale 2 2" xfId="62"/>
    <cellStyle name="Testo avviso" xfId="63"/>
    <cellStyle name="Testo descrittivo" xfId="64"/>
    <cellStyle name="Titolo" xfId="65"/>
    <cellStyle name="Titolo 1" xfId="66"/>
    <cellStyle name="Titolo 2" xfId="67"/>
    <cellStyle name="Titolo 3" xfId="68"/>
    <cellStyle name="Titolo 4" xfId="69"/>
    <cellStyle name="Titolo_1E" xfId="70"/>
    <cellStyle name="Totale" xfId="71"/>
    <cellStyle name="Valore non valido" xfId="72"/>
    <cellStyle name="Valore valido" xfId="73"/>
    <cellStyle name="Currency" xfId="74"/>
    <cellStyle name="Valuta (0)_3tabella15" xfId="75"/>
    <cellStyle name="Currency [0]" xfId="76"/>
  </cellStyles>
  <dxfs count="15">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28575</xdr:rowOff>
    </xdr:from>
    <xdr:to>
      <xdr:col>29</xdr:col>
      <xdr:colOff>742950</xdr:colOff>
      <xdr:row>1</xdr:row>
      <xdr:rowOff>276225</xdr:rowOff>
    </xdr:to>
    <xdr:sp>
      <xdr:nvSpPr>
        <xdr:cNvPr id="1" name="Testo 9"/>
        <xdr:cNvSpPr txBox="1">
          <a:spLocks noChangeArrowheads="1"/>
        </xdr:cNvSpPr>
      </xdr:nvSpPr>
      <xdr:spPr>
        <a:xfrm>
          <a:off x="9525" y="1133475"/>
          <a:ext cx="6677025" cy="24765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 </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Personale dipendente a tempo indeterminato e personale dirigente in servizio al 31 dicembre</a:t>
          </a:r>
        </a:p>
      </xdr:txBody>
    </xdr:sp>
    <xdr:clientData/>
  </xdr:twoCellAnchor>
  <xdr:twoCellAnchor editAs="oneCell">
    <xdr:from>
      <xdr:col>0</xdr:col>
      <xdr:colOff>28575</xdr:colOff>
      <xdr:row>0</xdr:row>
      <xdr:rowOff>323850</xdr:rowOff>
    </xdr:from>
    <xdr:to>
      <xdr:col>1</xdr:col>
      <xdr:colOff>95250</xdr:colOff>
      <xdr:row>0</xdr:row>
      <xdr:rowOff>1066800</xdr:rowOff>
    </xdr:to>
    <xdr:pic>
      <xdr:nvPicPr>
        <xdr:cNvPr id="2" name="Picture 14"/>
        <xdr:cNvPicPr preferRelativeResize="1">
          <a:picLocks noChangeAspect="1"/>
        </xdr:cNvPicPr>
      </xdr:nvPicPr>
      <xdr:blipFill>
        <a:blip r:embed="rId1"/>
        <a:stretch>
          <a:fillRect/>
        </a:stretch>
      </xdr:blipFill>
      <xdr:spPr>
        <a:xfrm>
          <a:off x="28575" y="323850"/>
          <a:ext cx="3086100" cy="742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29</xdr:col>
      <xdr:colOff>371475</xdr:colOff>
      <xdr:row>1</xdr:row>
      <xdr:rowOff>276225</xdr:rowOff>
    </xdr:to>
    <xdr:sp>
      <xdr:nvSpPr>
        <xdr:cNvPr id="1" name="Testo 3"/>
        <xdr:cNvSpPr txBox="1">
          <a:spLocks noChangeArrowheads="1"/>
        </xdr:cNvSpPr>
      </xdr:nvSpPr>
      <xdr:spPr>
        <a:xfrm>
          <a:off x="0" y="1143000"/>
          <a:ext cx="7019925" cy="23812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12 </a:t>
          </a:r>
          <a:r>
            <a:rPr lang="en-US" cap="none" sz="1200" b="0" i="0" u="none" baseline="0">
              <a:solidFill>
                <a:srgbClr val="000000"/>
              </a:solidFill>
              <a:latin typeface="Arial"/>
              <a:ea typeface="Arial"/>
              <a:cs typeface="Arial"/>
            </a:rPr>
            <a:t>-</a:t>
          </a:r>
          <a:r>
            <a:rPr lang="en-US" cap="none" sz="12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oneri annui  per voci retributive a carattere "stipendiale" corrisposte al personale  in servizio (*)</a:t>
          </a:r>
        </a:p>
      </xdr:txBody>
    </xdr:sp>
    <xdr:clientData/>
  </xdr:twoCellAnchor>
  <xdr:twoCellAnchor editAs="oneCell">
    <xdr:from>
      <xdr:col>0</xdr:col>
      <xdr:colOff>28575</xdr:colOff>
      <xdr:row>0</xdr:row>
      <xdr:rowOff>323850</xdr:rowOff>
    </xdr:from>
    <xdr:to>
      <xdr:col>1</xdr:col>
      <xdr:colOff>152400</xdr:colOff>
      <xdr:row>0</xdr:row>
      <xdr:rowOff>1066800</xdr:rowOff>
    </xdr:to>
    <xdr:pic>
      <xdr:nvPicPr>
        <xdr:cNvPr id="2" name="Picture 5"/>
        <xdr:cNvPicPr preferRelativeResize="1">
          <a:picLocks noChangeAspect="1"/>
        </xdr:cNvPicPr>
      </xdr:nvPicPr>
      <xdr:blipFill>
        <a:blip r:embed="rId1"/>
        <a:stretch>
          <a:fillRect/>
        </a:stretch>
      </xdr:blipFill>
      <xdr:spPr>
        <a:xfrm>
          <a:off x="28575" y="323850"/>
          <a:ext cx="3086100" cy="742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37</xdr:col>
      <xdr:colOff>333375</xdr:colOff>
      <xdr:row>1</xdr:row>
      <xdr:rowOff>276225</xdr:rowOff>
    </xdr:to>
    <xdr:sp>
      <xdr:nvSpPr>
        <xdr:cNvPr id="1" name="Testo 3"/>
        <xdr:cNvSpPr txBox="1">
          <a:spLocks noChangeArrowheads="1"/>
        </xdr:cNvSpPr>
      </xdr:nvSpPr>
      <xdr:spPr>
        <a:xfrm>
          <a:off x="0" y="1152525"/>
          <a:ext cx="7219950" cy="22860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13 </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oneri annui per indennità e compensi accessori corrisposti  al personale  in servizio (*)</a:t>
          </a:r>
        </a:p>
      </xdr:txBody>
    </xdr:sp>
    <xdr:clientData/>
  </xdr:twoCellAnchor>
  <xdr:twoCellAnchor editAs="oneCell">
    <xdr:from>
      <xdr:col>0</xdr:col>
      <xdr:colOff>28575</xdr:colOff>
      <xdr:row>0</xdr:row>
      <xdr:rowOff>323850</xdr:rowOff>
    </xdr:from>
    <xdr:to>
      <xdr:col>1</xdr:col>
      <xdr:colOff>190500</xdr:colOff>
      <xdr:row>0</xdr:row>
      <xdr:rowOff>323850</xdr:rowOff>
    </xdr:to>
    <xdr:pic>
      <xdr:nvPicPr>
        <xdr:cNvPr id="2" name="Picture 5"/>
        <xdr:cNvPicPr preferRelativeResize="1">
          <a:picLocks noChangeAspect="1"/>
        </xdr:cNvPicPr>
      </xdr:nvPicPr>
      <xdr:blipFill>
        <a:blip r:embed="rId1"/>
        <a:stretch>
          <a:fillRect/>
        </a:stretch>
      </xdr:blipFill>
      <xdr:spPr>
        <a:xfrm>
          <a:off x="28575" y="323850"/>
          <a:ext cx="2971800" cy="0"/>
        </a:xfrm>
        <a:prstGeom prst="rect">
          <a:avLst/>
        </a:prstGeom>
        <a:noFill/>
        <a:ln w="9525" cmpd="sng">
          <a:noFill/>
        </a:ln>
      </xdr:spPr>
    </xdr:pic>
    <xdr:clientData/>
  </xdr:twoCellAnchor>
  <xdr:twoCellAnchor editAs="oneCell">
    <xdr:from>
      <xdr:col>0</xdr:col>
      <xdr:colOff>85725</xdr:colOff>
      <xdr:row>0</xdr:row>
      <xdr:rowOff>333375</xdr:rowOff>
    </xdr:from>
    <xdr:to>
      <xdr:col>1</xdr:col>
      <xdr:colOff>361950</xdr:colOff>
      <xdr:row>0</xdr:row>
      <xdr:rowOff>1085850</xdr:rowOff>
    </xdr:to>
    <xdr:pic>
      <xdr:nvPicPr>
        <xdr:cNvPr id="3" name="Picture 6"/>
        <xdr:cNvPicPr preferRelativeResize="1">
          <a:picLocks noChangeAspect="1"/>
        </xdr:cNvPicPr>
      </xdr:nvPicPr>
      <xdr:blipFill>
        <a:blip r:embed="rId1"/>
        <a:stretch>
          <a:fillRect/>
        </a:stretch>
      </xdr:blipFill>
      <xdr:spPr>
        <a:xfrm>
          <a:off x="85725" y="333375"/>
          <a:ext cx="3086100"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0</xdr:col>
      <xdr:colOff>4657725</xdr:colOff>
      <xdr:row>1</xdr:row>
      <xdr:rowOff>266700</xdr:rowOff>
    </xdr:to>
    <xdr:sp>
      <xdr:nvSpPr>
        <xdr:cNvPr id="1" name="Testo 4"/>
        <xdr:cNvSpPr txBox="1">
          <a:spLocks noChangeArrowheads="1"/>
        </xdr:cNvSpPr>
      </xdr:nvSpPr>
      <xdr:spPr>
        <a:xfrm>
          <a:off x="0" y="1143000"/>
          <a:ext cx="4657725" cy="22860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14</a:t>
          </a:r>
          <a:r>
            <a:rPr lang="en-US" cap="none" sz="800" b="0"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Altri oneri che concorrono a formare il costo del lavoro  (*)</a:t>
          </a:r>
        </a:p>
      </xdr:txBody>
    </xdr:sp>
    <xdr:clientData/>
  </xdr:twoCellAnchor>
  <xdr:twoCellAnchor editAs="oneCell">
    <xdr:from>
      <xdr:col>0</xdr:col>
      <xdr:colOff>38100</xdr:colOff>
      <xdr:row>0</xdr:row>
      <xdr:rowOff>323850</xdr:rowOff>
    </xdr:from>
    <xdr:to>
      <xdr:col>0</xdr:col>
      <xdr:colOff>3124200</xdr:colOff>
      <xdr:row>0</xdr:row>
      <xdr:rowOff>1057275</xdr:rowOff>
    </xdr:to>
    <xdr:pic>
      <xdr:nvPicPr>
        <xdr:cNvPr id="2" name="Picture 5"/>
        <xdr:cNvPicPr preferRelativeResize="1">
          <a:picLocks noChangeAspect="1"/>
        </xdr:cNvPicPr>
      </xdr:nvPicPr>
      <xdr:blipFill>
        <a:blip r:embed="rId1"/>
        <a:stretch>
          <a:fillRect/>
        </a:stretch>
      </xdr:blipFill>
      <xdr:spPr>
        <a:xfrm>
          <a:off x="38100" y="323850"/>
          <a:ext cx="308610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oglio8"/>
  <dimension ref="A1:AL207"/>
  <sheetViews>
    <sheetView showGridLines="0" zoomScalePageLayoutView="0" workbookViewId="0" topLeftCell="A1">
      <pane xSplit="2" ySplit="5" topLeftCell="AA129" activePane="bottomRight" state="frozen"/>
      <selection pane="topLeft" activeCell="A117" sqref="A117:IV119"/>
      <selection pane="topRight" activeCell="A117" sqref="A117:IV119"/>
      <selection pane="bottomLeft" activeCell="A117" sqref="A117:IV119"/>
      <selection pane="bottomRight" activeCell="AC28" sqref="AC28:AC29"/>
    </sheetView>
  </sheetViews>
  <sheetFormatPr defaultColWidth="9.33203125" defaultRowHeight="10.5"/>
  <cols>
    <col min="1" max="1" width="52.83203125" style="3" customWidth="1"/>
    <col min="2" max="2" width="9.66015625" style="5" customWidth="1"/>
    <col min="3" max="13" width="13.83203125" style="3" hidden="1" customWidth="1"/>
    <col min="14" max="14" width="0" style="127" hidden="1" customWidth="1"/>
    <col min="15" max="26" width="0" style="3" hidden="1" customWidth="1"/>
    <col min="27" max="37" width="13.83203125" style="3" customWidth="1"/>
    <col min="38" max="38" width="0" style="127" hidden="1" customWidth="1"/>
    <col min="39" max="16384" width="9.33203125" style="3" customWidth="1"/>
  </cols>
  <sheetData>
    <row r="1" spans="1:37" ht="87" customHeight="1" thickBot="1">
      <c r="A1" s="143" t="str">
        <f>"COMPARTO SERVIZIO SANITARIO NAZIONALE"&amp;" - anno "&amp;$M$1</f>
        <v>COMPARTO SERVIZIO SANITARIO NAZIONALE - anno 2015</v>
      </c>
      <c r="B1" s="143"/>
      <c r="C1" s="143"/>
      <c r="D1" s="143"/>
      <c r="E1" s="143"/>
      <c r="F1" s="143"/>
      <c r="G1" s="143"/>
      <c r="H1" s="143"/>
      <c r="I1" s="143"/>
      <c r="J1" s="143"/>
      <c r="K1" s="143"/>
      <c r="L1" s="88"/>
      <c r="M1" s="115">
        <v>2015</v>
      </c>
      <c r="AJ1" s="88"/>
      <c r="AK1" s="115">
        <v>2015</v>
      </c>
    </row>
    <row r="2" spans="1:37" ht="30" customHeight="1" thickBot="1">
      <c r="A2" s="92"/>
      <c r="B2" s="93"/>
      <c r="C2" s="89"/>
      <c r="D2" s="89"/>
      <c r="E2" s="89"/>
      <c r="F2" s="89"/>
      <c r="G2" s="89"/>
      <c r="H2" s="89"/>
      <c r="I2" s="178">
        <f>IF(AND(L141+M141&gt;0,SUM(E141)=0),"ATTENZIONE!  INSERIRE LA DOTAZIONE ORGANICA",IF(AND((L141+M141)&gt;SUM(E141)),"ATTENZIONE!  IL TOTALE DELLA DOTAZIONE ORGANICA E' MINORE DEI PRESENTI AL 31/12",""))</f>
      </c>
      <c r="J2" s="179"/>
      <c r="K2" s="179"/>
      <c r="L2" s="179"/>
      <c r="M2" s="180"/>
      <c r="AA2" s="89"/>
      <c r="AB2" s="89"/>
      <c r="AC2" s="89"/>
      <c r="AD2" s="89"/>
      <c r="AE2" s="89"/>
      <c r="AF2" s="89"/>
      <c r="AG2" s="178">
        <f>IF(AND(AJ141+AK141&gt;0,SUM(AC141)=0),"ATTENZIONE!  INSERIRE LA DOTAZIONE ORGANICA",IF(AND((AJ141+AK141)&gt;SUM(AC141)),"ATTENZIONE!  IL TOTALE DELLA DOTAZIONE ORGANICA E' MINORE DEI PRESENTI AL 31/12",""))</f>
      </c>
      <c r="AH2" s="179"/>
      <c r="AI2" s="179"/>
      <c r="AJ2" s="179"/>
      <c r="AK2" s="180"/>
    </row>
    <row r="3" spans="1:37" ht="15" customHeight="1" thickBot="1">
      <c r="A3" s="90"/>
      <c r="B3" s="91"/>
      <c r="C3" s="181" t="s">
        <v>6</v>
      </c>
      <c r="D3" s="181"/>
      <c r="E3" s="181"/>
      <c r="F3" s="181"/>
      <c r="G3" s="181"/>
      <c r="H3" s="181"/>
      <c r="I3" s="182"/>
      <c r="J3" s="182"/>
      <c r="K3" s="182"/>
      <c r="L3" s="182"/>
      <c r="M3" s="183"/>
      <c r="AA3" s="181" t="s">
        <v>6</v>
      </c>
      <c r="AB3" s="181"/>
      <c r="AC3" s="181"/>
      <c r="AD3" s="181"/>
      <c r="AE3" s="181"/>
      <c r="AF3" s="181"/>
      <c r="AG3" s="182"/>
      <c r="AH3" s="182"/>
      <c r="AI3" s="182"/>
      <c r="AJ3" s="182"/>
      <c r="AK3" s="183"/>
    </row>
    <row r="4" spans="1:37" ht="23.25" thickTop="1">
      <c r="A4" s="125" t="s">
        <v>21</v>
      </c>
      <c r="B4" s="188" t="s">
        <v>7</v>
      </c>
      <c r="C4" s="14" t="str">
        <f>"Totale dipendenti al 31/12/"&amp;M1-1&amp;" (*)"</f>
        <v>Totale dipendenti al 31/12/2014 (*)</v>
      </c>
      <c r="D4" s="13"/>
      <c r="E4" s="11" t="s">
        <v>8</v>
      </c>
      <c r="F4" s="12" t="s">
        <v>12</v>
      </c>
      <c r="G4" s="13"/>
      <c r="H4" s="14" t="s">
        <v>19</v>
      </c>
      <c r="I4" s="13"/>
      <c r="J4" s="14" t="s">
        <v>20</v>
      </c>
      <c r="K4" s="13"/>
      <c r="L4" s="14" t="str">
        <f>"Totale dipendenti al 31/12/"&amp;M1&amp;" (**)"</f>
        <v>Totale dipendenti al 31/12/2015 (**)</v>
      </c>
      <c r="M4" s="77"/>
      <c r="AA4" s="14" t="str">
        <f>"Totale dipendenti al 31/12/"&amp;AK1-1&amp;" (*)"</f>
        <v>Totale dipendenti al 31/12/2014 (*)</v>
      </c>
      <c r="AB4" s="13"/>
      <c r="AC4" s="11" t="s">
        <v>8</v>
      </c>
      <c r="AD4" s="12" t="s">
        <v>12</v>
      </c>
      <c r="AE4" s="13"/>
      <c r="AF4" s="14" t="s">
        <v>19</v>
      </c>
      <c r="AG4" s="13"/>
      <c r="AH4" s="14" t="s">
        <v>20</v>
      </c>
      <c r="AI4" s="13"/>
      <c r="AJ4" s="14" t="str">
        <f>"Totale dipendenti al 31/12/"&amp;AK1&amp;" (**)"</f>
        <v>Totale dipendenti al 31/12/2015 (**)</v>
      </c>
      <c r="AK4" s="77"/>
    </row>
    <row r="5" spans="1:37" ht="12" thickBot="1">
      <c r="A5" s="126" t="s">
        <v>408</v>
      </c>
      <c r="B5" s="189"/>
      <c r="C5" s="65" t="s">
        <v>9</v>
      </c>
      <c r="D5" s="66" t="s">
        <v>10</v>
      </c>
      <c r="E5" s="67"/>
      <c r="F5" s="65" t="s">
        <v>9</v>
      </c>
      <c r="G5" s="66" t="s">
        <v>10</v>
      </c>
      <c r="H5" s="65" t="s">
        <v>9</v>
      </c>
      <c r="I5" s="66" t="s">
        <v>10</v>
      </c>
      <c r="J5" s="65" t="s">
        <v>9</v>
      </c>
      <c r="K5" s="66" t="s">
        <v>10</v>
      </c>
      <c r="L5" s="65" t="s">
        <v>9</v>
      </c>
      <c r="M5" s="78" t="s">
        <v>10</v>
      </c>
      <c r="AA5" s="65" t="s">
        <v>9</v>
      </c>
      <c r="AB5" s="66" t="s">
        <v>10</v>
      </c>
      <c r="AC5" s="67"/>
      <c r="AD5" s="65" t="s">
        <v>9</v>
      </c>
      <c r="AE5" s="66" t="s">
        <v>10</v>
      </c>
      <c r="AF5" s="65" t="s">
        <v>9</v>
      </c>
      <c r="AG5" s="66" t="s">
        <v>10</v>
      </c>
      <c r="AH5" s="65" t="s">
        <v>9</v>
      </c>
      <c r="AI5" s="66" t="s">
        <v>10</v>
      </c>
      <c r="AJ5" s="65" t="s">
        <v>9</v>
      </c>
      <c r="AK5" s="78" t="s">
        <v>10</v>
      </c>
    </row>
    <row r="6" spans="1:38" ht="12.75" customHeight="1" thickTop="1">
      <c r="A6" s="43" t="s">
        <v>67</v>
      </c>
      <c r="B6" s="82" t="s">
        <v>68</v>
      </c>
      <c r="C6" s="128">
        <f>ROUND(AA6,0)</f>
        <v>1</v>
      </c>
      <c r="D6" s="129">
        <f aca="true" t="shared" si="0" ref="D6:D69">ROUND(AB6,0)</f>
        <v>0</v>
      </c>
      <c r="E6" s="130">
        <f aca="true" t="shared" si="1" ref="E6:E69">ROUND(AC6,0)</f>
        <v>0</v>
      </c>
      <c r="F6" s="130">
        <f aca="true" t="shared" si="2" ref="F6:F69">ROUND(AD6,0)</f>
        <v>0</v>
      </c>
      <c r="G6" s="131">
        <f aca="true" t="shared" si="3" ref="G6:G69">ROUND(AE6,0)</f>
        <v>1</v>
      </c>
      <c r="H6" s="130">
        <f aca="true" t="shared" si="4" ref="H6:H69">ROUND(AF6,0)</f>
        <v>0</v>
      </c>
      <c r="I6" s="131">
        <f aca="true" t="shared" si="5" ref="I6:I69">ROUND(AG6,0)</f>
        <v>0</v>
      </c>
      <c r="J6" s="130">
        <f aca="true" t="shared" si="6" ref="J6:J69">ROUND(AH6,0)</f>
        <v>0</v>
      </c>
      <c r="K6" s="131">
        <f aca="true" t="shared" si="7" ref="K6:K69">ROUND(AI6,0)</f>
        <v>0</v>
      </c>
      <c r="L6" s="94">
        <f>F6+H6+J6</f>
        <v>0</v>
      </c>
      <c r="M6" s="95">
        <f>G6+I6+K6</f>
        <v>1</v>
      </c>
      <c r="N6" s="127">
        <f>IF((L6+M6)&gt;0,1,0)</f>
        <v>1</v>
      </c>
      <c r="AA6" s="165">
        <v>1</v>
      </c>
      <c r="AB6" s="166"/>
      <c r="AC6" s="167"/>
      <c r="AD6" s="167"/>
      <c r="AE6" s="163">
        <v>1</v>
      </c>
      <c r="AF6" s="167"/>
      <c r="AG6" s="163"/>
      <c r="AH6" s="167"/>
      <c r="AI6" s="163"/>
      <c r="AJ6" s="94">
        <f>AD6+AF6+AH6</f>
        <v>0</v>
      </c>
      <c r="AK6" s="95">
        <f>AE6+AG6+AI6</f>
        <v>1</v>
      </c>
      <c r="AL6" s="127">
        <f>IF((AJ6+AK6)&gt;0,1,0)</f>
        <v>1</v>
      </c>
    </row>
    <row r="7" spans="1:38" ht="12.75" customHeight="1">
      <c r="A7" s="43" t="s">
        <v>69</v>
      </c>
      <c r="B7" s="83" t="s">
        <v>70</v>
      </c>
      <c r="C7" s="128">
        <f aca="true" t="shared" si="8" ref="C7:C70">ROUND(AA7,0)</f>
        <v>2</v>
      </c>
      <c r="D7" s="129">
        <f t="shared" si="0"/>
        <v>0</v>
      </c>
      <c r="E7" s="130">
        <f t="shared" si="1"/>
        <v>0</v>
      </c>
      <c r="F7" s="130">
        <f t="shared" si="2"/>
        <v>2</v>
      </c>
      <c r="G7" s="131">
        <f t="shared" si="3"/>
        <v>0</v>
      </c>
      <c r="H7" s="130">
        <f t="shared" si="4"/>
        <v>0</v>
      </c>
      <c r="I7" s="131">
        <f t="shared" si="5"/>
        <v>0</v>
      </c>
      <c r="J7" s="130">
        <f t="shared" si="6"/>
        <v>0</v>
      </c>
      <c r="K7" s="131">
        <f t="shared" si="7"/>
        <v>0</v>
      </c>
      <c r="L7" s="94">
        <f aca="true" t="shared" si="9" ref="L7:L38">F7+H7+J7</f>
        <v>2</v>
      </c>
      <c r="M7" s="95">
        <f aca="true" t="shared" si="10" ref="M7:M38">G7+I7+K7</f>
        <v>0</v>
      </c>
      <c r="N7" s="127">
        <f aca="true" t="shared" si="11" ref="N7:N70">IF((L7+M7)&gt;0,1,0)</f>
        <v>1</v>
      </c>
      <c r="AA7" s="165">
        <v>2</v>
      </c>
      <c r="AB7" s="166"/>
      <c r="AC7" s="167"/>
      <c r="AD7" s="167">
        <v>2</v>
      </c>
      <c r="AE7" s="163"/>
      <c r="AF7" s="167"/>
      <c r="AG7" s="163"/>
      <c r="AH7" s="167"/>
      <c r="AI7" s="163"/>
      <c r="AJ7" s="94">
        <f aca="true" t="shared" si="12" ref="AJ7:AJ66">AD7+AF7+AH7</f>
        <v>2</v>
      </c>
      <c r="AK7" s="95">
        <f aca="true" t="shared" si="13" ref="AK7:AK66">AE7+AG7+AI7</f>
        <v>0</v>
      </c>
      <c r="AL7" s="127">
        <f aca="true" t="shared" si="14" ref="AL7:AL70">IF((AJ7+AK7)&gt;0,1,0)</f>
        <v>1</v>
      </c>
    </row>
    <row r="8" spans="1:38" ht="12.75" customHeight="1">
      <c r="A8" s="43" t="s">
        <v>71</v>
      </c>
      <c r="B8" s="83" t="s">
        <v>62</v>
      </c>
      <c r="C8" s="128">
        <f t="shared" si="8"/>
        <v>0</v>
      </c>
      <c r="D8" s="129">
        <f t="shared" si="0"/>
        <v>0</v>
      </c>
      <c r="E8" s="130">
        <f t="shared" si="1"/>
        <v>0</v>
      </c>
      <c r="F8" s="130">
        <f t="shared" si="2"/>
        <v>0</v>
      </c>
      <c r="G8" s="131">
        <f t="shared" si="3"/>
        <v>1</v>
      </c>
      <c r="H8" s="130">
        <f t="shared" si="4"/>
        <v>0</v>
      </c>
      <c r="I8" s="131">
        <f t="shared" si="5"/>
        <v>0</v>
      </c>
      <c r="J8" s="130">
        <f t="shared" si="6"/>
        <v>0</v>
      </c>
      <c r="K8" s="131">
        <f t="shared" si="7"/>
        <v>0</v>
      </c>
      <c r="L8" s="94">
        <f t="shared" si="9"/>
        <v>0</v>
      </c>
      <c r="M8" s="95">
        <f t="shared" si="10"/>
        <v>1</v>
      </c>
      <c r="N8" s="127">
        <f t="shared" si="11"/>
        <v>1</v>
      </c>
      <c r="AA8" s="165"/>
      <c r="AB8" s="166"/>
      <c r="AC8" s="167"/>
      <c r="AD8" s="167"/>
      <c r="AE8" s="163">
        <v>1</v>
      </c>
      <c r="AF8" s="167"/>
      <c r="AG8" s="163"/>
      <c r="AH8" s="167"/>
      <c r="AI8" s="163"/>
      <c r="AJ8" s="94">
        <f t="shared" si="12"/>
        <v>0</v>
      </c>
      <c r="AK8" s="95">
        <f t="shared" si="13"/>
        <v>1</v>
      </c>
      <c r="AL8" s="127">
        <f t="shared" si="14"/>
        <v>1</v>
      </c>
    </row>
    <row r="9" spans="1:38" ht="12.75" customHeight="1">
      <c r="A9" s="43" t="s">
        <v>72</v>
      </c>
      <c r="B9" s="83" t="s">
        <v>73</v>
      </c>
      <c r="C9" s="128">
        <f t="shared" si="8"/>
        <v>0</v>
      </c>
      <c r="D9" s="129">
        <f t="shared" si="0"/>
        <v>0</v>
      </c>
      <c r="E9" s="130">
        <f t="shared" si="1"/>
        <v>0</v>
      </c>
      <c r="F9" s="130">
        <f t="shared" si="2"/>
        <v>0</v>
      </c>
      <c r="G9" s="131">
        <f t="shared" si="3"/>
        <v>0</v>
      </c>
      <c r="H9" s="130">
        <f t="shared" si="4"/>
        <v>0</v>
      </c>
      <c r="I9" s="131">
        <f t="shared" si="5"/>
        <v>0</v>
      </c>
      <c r="J9" s="130">
        <f t="shared" si="6"/>
        <v>0</v>
      </c>
      <c r="K9" s="131">
        <f t="shared" si="7"/>
        <v>0</v>
      </c>
      <c r="L9" s="94">
        <f t="shared" si="9"/>
        <v>0</v>
      </c>
      <c r="M9" s="95">
        <f t="shared" si="10"/>
        <v>0</v>
      </c>
      <c r="N9" s="127">
        <f t="shared" si="11"/>
        <v>0</v>
      </c>
      <c r="AA9" s="165"/>
      <c r="AB9" s="166"/>
      <c r="AC9" s="167"/>
      <c r="AD9" s="167"/>
      <c r="AE9" s="163"/>
      <c r="AF9" s="167"/>
      <c r="AG9" s="163"/>
      <c r="AH9" s="167"/>
      <c r="AI9" s="163"/>
      <c r="AJ9" s="94">
        <f t="shared" si="12"/>
        <v>0</v>
      </c>
      <c r="AK9" s="95">
        <f t="shared" si="13"/>
        <v>0</v>
      </c>
      <c r="AL9" s="127">
        <f t="shared" si="14"/>
        <v>0</v>
      </c>
    </row>
    <row r="10" spans="1:38" ht="12.75" customHeight="1">
      <c r="A10" s="43" t="s">
        <v>364</v>
      </c>
      <c r="B10" s="83" t="s">
        <v>74</v>
      </c>
      <c r="C10" s="128">
        <f t="shared" si="8"/>
        <v>53</v>
      </c>
      <c r="D10" s="129">
        <f t="shared" si="0"/>
        <v>15</v>
      </c>
      <c r="E10" s="130">
        <f t="shared" si="1"/>
        <v>113</v>
      </c>
      <c r="F10" s="130">
        <f t="shared" si="2"/>
        <v>44</v>
      </c>
      <c r="G10" s="131">
        <f t="shared" si="3"/>
        <v>15</v>
      </c>
      <c r="H10" s="130">
        <f t="shared" si="4"/>
        <v>0</v>
      </c>
      <c r="I10" s="131">
        <f t="shared" si="5"/>
        <v>0</v>
      </c>
      <c r="J10" s="130">
        <f t="shared" si="6"/>
        <v>0</v>
      </c>
      <c r="K10" s="131">
        <f t="shared" si="7"/>
        <v>0</v>
      </c>
      <c r="L10" s="94">
        <f t="shared" si="9"/>
        <v>44</v>
      </c>
      <c r="M10" s="95">
        <f t="shared" si="10"/>
        <v>15</v>
      </c>
      <c r="N10" s="127">
        <f t="shared" si="11"/>
        <v>1</v>
      </c>
      <c r="AA10" s="165">
        <v>53</v>
      </c>
      <c r="AB10" s="166">
        <v>15</v>
      </c>
      <c r="AC10" s="167">
        <v>113</v>
      </c>
      <c r="AD10" s="167">
        <v>44</v>
      </c>
      <c r="AE10" s="163">
        <v>15</v>
      </c>
      <c r="AF10" s="167"/>
      <c r="AG10" s="163"/>
      <c r="AH10" s="167"/>
      <c r="AI10" s="163"/>
      <c r="AJ10" s="94">
        <f t="shared" si="12"/>
        <v>44</v>
      </c>
      <c r="AK10" s="95">
        <f t="shared" si="13"/>
        <v>15</v>
      </c>
      <c r="AL10" s="127">
        <f t="shared" si="14"/>
        <v>1</v>
      </c>
    </row>
    <row r="11" spans="1:38" ht="12.75" customHeight="1">
      <c r="A11" s="43" t="s">
        <v>365</v>
      </c>
      <c r="B11" s="83" t="s">
        <v>75</v>
      </c>
      <c r="C11" s="128">
        <f t="shared" si="8"/>
        <v>0</v>
      </c>
      <c r="D11" s="129">
        <f t="shared" si="0"/>
        <v>0</v>
      </c>
      <c r="E11" s="130">
        <f t="shared" si="1"/>
        <v>0</v>
      </c>
      <c r="F11" s="130">
        <f t="shared" si="2"/>
        <v>0</v>
      </c>
      <c r="G11" s="131">
        <f t="shared" si="3"/>
        <v>0</v>
      </c>
      <c r="H11" s="130">
        <f t="shared" si="4"/>
        <v>0</v>
      </c>
      <c r="I11" s="131">
        <f t="shared" si="5"/>
        <v>0</v>
      </c>
      <c r="J11" s="130">
        <f t="shared" si="6"/>
        <v>0</v>
      </c>
      <c r="K11" s="131">
        <f t="shared" si="7"/>
        <v>0</v>
      </c>
      <c r="L11" s="94">
        <f t="shared" si="9"/>
        <v>0</v>
      </c>
      <c r="M11" s="95">
        <f t="shared" si="10"/>
        <v>0</v>
      </c>
      <c r="N11" s="127">
        <f t="shared" si="11"/>
        <v>0</v>
      </c>
      <c r="AA11" s="165"/>
      <c r="AB11" s="166"/>
      <c r="AC11" s="167"/>
      <c r="AD11" s="167"/>
      <c r="AE11" s="163"/>
      <c r="AF11" s="167"/>
      <c r="AG11" s="163"/>
      <c r="AH11" s="167"/>
      <c r="AI11" s="163"/>
      <c r="AJ11" s="94">
        <f t="shared" si="12"/>
        <v>0</v>
      </c>
      <c r="AK11" s="95">
        <f t="shared" si="13"/>
        <v>0</v>
      </c>
      <c r="AL11" s="127">
        <f t="shared" si="14"/>
        <v>0</v>
      </c>
    </row>
    <row r="12" spans="1:38" ht="12.75" customHeight="1">
      <c r="A12" s="43" t="s">
        <v>366</v>
      </c>
      <c r="B12" s="83" t="s">
        <v>76</v>
      </c>
      <c r="C12" s="128">
        <f t="shared" si="8"/>
        <v>61</v>
      </c>
      <c r="D12" s="129">
        <f t="shared" si="0"/>
        <v>47</v>
      </c>
      <c r="E12" s="130">
        <f t="shared" si="1"/>
        <v>158</v>
      </c>
      <c r="F12" s="130">
        <f t="shared" si="2"/>
        <v>62</v>
      </c>
      <c r="G12" s="131">
        <f t="shared" si="3"/>
        <v>49</v>
      </c>
      <c r="H12" s="130">
        <f t="shared" si="4"/>
        <v>0</v>
      </c>
      <c r="I12" s="131">
        <f t="shared" si="5"/>
        <v>0</v>
      </c>
      <c r="J12" s="130">
        <f t="shared" si="6"/>
        <v>0</v>
      </c>
      <c r="K12" s="131">
        <f t="shared" si="7"/>
        <v>0</v>
      </c>
      <c r="L12" s="94">
        <f t="shared" si="9"/>
        <v>62</v>
      </c>
      <c r="M12" s="95">
        <f t="shared" si="10"/>
        <v>49</v>
      </c>
      <c r="N12" s="127">
        <f t="shared" si="11"/>
        <v>1</v>
      </c>
      <c r="AA12" s="165">
        <v>61</v>
      </c>
      <c r="AB12" s="166">
        <v>47</v>
      </c>
      <c r="AC12" s="167">
        <v>158</v>
      </c>
      <c r="AD12" s="167">
        <v>62</v>
      </c>
      <c r="AE12" s="163">
        <v>49</v>
      </c>
      <c r="AF12" s="167"/>
      <c r="AG12" s="163"/>
      <c r="AH12" s="167"/>
      <c r="AI12" s="163"/>
      <c r="AJ12" s="94">
        <f t="shared" si="12"/>
        <v>62</v>
      </c>
      <c r="AK12" s="95">
        <f t="shared" si="13"/>
        <v>49</v>
      </c>
      <c r="AL12" s="127">
        <f t="shared" si="14"/>
        <v>1</v>
      </c>
    </row>
    <row r="13" spans="1:38" ht="12.75" customHeight="1">
      <c r="A13" s="43" t="s">
        <v>367</v>
      </c>
      <c r="B13" s="83" t="s">
        <v>77</v>
      </c>
      <c r="C13" s="128">
        <f t="shared" si="8"/>
        <v>2</v>
      </c>
      <c r="D13" s="129">
        <f t="shared" si="0"/>
        <v>0</v>
      </c>
      <c r="E13" s="130">
        <f t="shared" si="1"/>
        <v>2</v>
      </c>
      <c r="F13" s="130">
        <f t="shared" si="2"/>
        <v>2</v>
      </c>
      <c r="G13" s="131">
        <f t="shared" si="3"/>
        <v>0</v>
      </c>
      <c r="H13" s="130">
        <f t="shared" si="4"/>
        <v>0</v>
      </c>
      <c r="I13" s="131">
        <f t="shared" si="5"/>
        <v>0</v>
      </c>
      <c r="J13" s="130">
        <f t="shared" si="6"/>
        <v>0</v>
      </c>
      <c r="K13" s="131">
        <f t="shared" si="7"/>
        <v>0</v>
      </c>
      <c r="L13" s="94">
        <f t="shared" si="9"/>
        <v>2</v>
      </c>
      <c r="M13" s="95">
        <f t="shared" si="10"/>
        <v>0</v>
      </c>
      <c r="N13" s="127">
        <f t="shared" si="11"/>
        <v>1</v>
      </c>
      <c r="AA13" s="165">
        <v>2</v>
      </c>
      <c r="AB13" s="166"/>
      <c r="AC13" s="167">
        <v>2</v>
      </c>
      <c r="AD13" s="167">
        <v>2</v>
      </c>
      <c r="AE13" s="163"/>
      <c r="AF13" s="167"/>
      <c r="AG13" s="163"/>
      <c r="AH13" s="167"/>
      <c r="AI13" s="163"/>
      <c r="AJ13" s="94">
        <f t="shared" si="12"/>
        <v>2</v>
      </c>
      <c r="AK13" s="95">
        <f t="shared" si="13"/>
        <v>0</v>
      </c>
      <c r="AL13" s="127">
        <f t="shared" si="14"/>
        <v>1</v>
      </c>
    </row>
    <row r="14" spans="1:38" ht="12.75" customHeight="1">
      <c r="A14" s="43" t="s">
        <v>301</v>
      </c>
      <c r="B14" s="83" t="s">
        <v>78</v>
      </c>
      <c r="C14" s="128">
        <f t="shared" si="8"/>
        <v>399</v>
      </c>
      <c r="D14" s="129">
        <f t="shared" si="0"/>
        <v>572</v>
      </c>
      <c r="E14" s="130">
        <f t="shared" si="1"/>
        <v>1115</v>
      </c>
      <c r="F14" s="130">
        <f t="shared" si="2"/>
        <v>387</v>
      </c>
      <c r="G14" s="131">
        <f t="shared" si="3"/>
        <v>527</v>
      </c>
      <c r="H14" s="130">
        <f t="shared" si="4"/>
        <v>0</v>
      </c>
      <c r="I14" s="131">
        <f t="shared" si="5"/>
        <v>2</v>
      </c>
      <c r="J14" s="130">
        <f t="shared" si="6"/>
        <v>2</v>
      </c>
      <c r="K14" s="131">
        <f t="shared" si="7"/>
        <v>19</v>
      </c>
      <c r="L14" s="94">
        <f t="shared" si="9"/>
        <v>389</v>
      </c>
      <c r="M14" s="95">
        <f t="shared" si="10"/>
        <v>548</v>
      </c>
      <c r="N14" s="127">
        <f t="shared" si="11"/>
        <v>1</v>
      </c>
      <c r="AA14" s="165">
        <v>399</v>
      </c>
      <c r="AB14" s="166">
        <v>572</v>
      </c>
      <c r="AC14" s="167">
        <v>1115</v>
      </c>
      <c r="AD14" s="167">
        <v>387</v>
      </c>
      <c r="AE14" s="163">
        <v>527</v>
      </c>
      <c r="AF14" s="167"/>
      <c r="AG14" s="163">
        <v>2</v>
      </c>
      <c r="AH14" s="167">
        <v>2</v>
      </c>
      <c r="AI14" s="163">
        <v>19</v>
      </c>
      <c r="AJ14" s="94">
        <f t="shared" si="12"/>
        <v>389</v>
      </c>
      <c r="AK14" s="95">
        <f t="shared" si="13"/>
        <v>548</v>
      </c>
      <c r="AL14" s="127">
        <f t="shared" si="14"/>
        <v>1</v>
      </c>
    </row>
    <row r="15" spans="1:38" ht="12.75" customHeight="1">
      <c r="A15" s="43" t="s">
        <v>302</v>
      </c>
      <c r="B15" s="83" t="s">
        <v>79</v>
      </c>
      <c r="C15" s="128">
        <f t="shared" si="8"/>
        <v>42</v>
      </c>
      <c r="D15" s="129">
        <f t="shared" si="0"/>
        <v>18</v>
      </c>
      <c r="E15" s="130">
        <f t="shared" si="1"/>
        <v>50</v>
      </c>
      <c r="F15" s="130">
        <f t="shared" si="2"/>
        <v>37</v>
      </c>
      <c r="G15" s="131">
        <f t="shared" si="3"/>
        <v>13</v>
      </c>
      <c r="H15" s="130">
        <f t="shared" si="4"/>
        <v>0</v>
      </c>
      <c r="I15" s="131">
        <f t="shared" si="5"/>
        <v>0</v>
      </c>
      <c r="J15" s="130">
        <f t="shared" si="6"/>
        <v>0</v>
      </c>
      <c r="K15" s="131">
        <f t="shared" si="7"/>
        <v>0</v>
      </c>
      <c r="L15" s="94">
        <f t="shared" si="9"/>
        <v>37</v>
      </c>
      <c r="M15" s="95">
        <f t="shared" si="10"/>
        <v>13</v>
      </c>
      <c r="N15" s="127">
        <f t="shared" si="11"/>
        <v>1</v>
      </c>
      <c r="AA15" s="165">
        <v>42</v>
      </c>
      <c r="AB15" s="166">
        <v>18</v>
      </c>
      <c r="AC15" s="167">
        <v>50</v>
      </c>
      <c r="AD15" s="167">
        <v>37</v>
      </c>
      <c r="AE15" s="163">
        <v>13</v>
      </c>
      <c r="AF15" s="167"/>
      <c r="AG15" s="163"/>
      <c r="AH15" s="167"/>
      <c r="AI15" s="163"/>
      <c r="AJ15" s="94">
        <f t="shared" si="12"/>
        <v>37</v>
      </c>
      <c r="AK15" s="95">
        <f t="shared" si="13"/>
        <v>13</v>
      </c>
      <c r="AL15" s="127">
        <f t="shared" si="14"/>
        <v>1</v>
      </c>
    </row>
    <row r="16" spans="1:38" ht="12.75" customHeight="1">
      <c r="A16" s="43" t="s">
        <v>368</v>
      </c>
      <c r="B16" s="83" t="s">
        <v>80</v>
      </c>
      <c r="C16" s="128">
        <f t="shared" si="8"/>
        <v>1</v>
      </c>
      <c r="D16" s="129">
        <f t="shared" si="0"/>
        <v>1</v>
      </c>
      <c r="E16" s="130">
        <f t="shared" si="1"/>
        <v>2</v>
      </c>
      <c r="F16" s="130">
        <f t="shared" si="2"/>
        <v>1</v>
      </c>
      <c r="G16" s="131">
        <f t="shared" si="3"/>
        <v>1</v>
      </c>
      <c r="H16" s="130">
        <f t="shared" si="4"/>
        <v>0</v>
      </c>
      <c r="I16" s="131">
        <f t="shared" si="5"/>
        <v>0</v>
      </c>
      <c r="J16" s="130">
        <f t="shared" si="6"/>
        <v>0</v>
      </c>
      <c r="K16" s="131">
        <f t="shared" si="7"/>
        <v>0</v>
      </c>
      <c r="L16" s="94">
        <f t="shared" si="9"/>
        <v>1</v>
      </c>
      <c r="M16" s="95">
        <f t="shared" si="10"/>
        <v>1</v>
      </c>
      <c r="N16" s="127">
        <f t="shared" si="11"/>
        <v>1</v>
      </c>
      <c r="AA16" s="165">
        <v>1</v>
      </c>
      <c r="AB16" s="166">
        <v>1</v>
      </c>
      <c r="AC16" s="167">
        <v>2</v>
      </c>
      <c r="AD16" s="167">
        <v>1</v>
      </c>
      <c r="AE16" s="163">
        <v>1</v>
      </c>
      <c r="AF16" s="167"/>
      <c r="AG16" s="163"/>
      <c r="AH16" s="167"/>
      <c r="AI16" s="163"/>
      <c r="AJ16" s="94">
        <f t="shared" si="12"/>
        <v>1</v>
      </c>
      <c r="AK16" s="95">
        <f t="shared" si="13"/>
        <v>1</v>
      </c>
      <c r="AL16" s="127">
        <f t="shared" si="14"/>
        <v>1</v>
      </c>
    </row>
    <row r="17" spans="1:38" ht="12.75" customHeight="1">
      <c r="A17" s="43" t="s">
        <v>81</v>
      </c>
      <c r="B17" s="83" t="s">
        <v>82</v>
      </c>
      <c r="C17" s="128">
        <f t="shared" si="8"/>
        <v>2</v>
      </c>
      <c r="D17" s="129">
        <f t="shared" si="0"/>
        <v>0</v>
      </c>
      <c r="E17" s="130">
        <f t="shared" si="1"/>
        <v>2</v>
      </c>
      <c r="F17" s="130">
        <f t="shared" si="2"/>
        <v>1</v>
      </c>
      <c r="G17" s="131">
        <f t="shared" si="3"/>
        <v>0</v>
      </c>
      <c r="H17" s="130">
        <f t="shared" si="4"/>
        <v>0</v>
      </c>
      <c r="I17" s="131">
        <f t="shared" si="5"/>
        <v>0</v>
      </c>
      <c r="J17" s="130">
        <f t="shared" si="6"/>
        <v>0</v>
      </c>
      <c r="K17" s="131">
        <f t="shared" si="7"/>
        <v>0</v>
      </c>
      <c r="L17" s="94">
        <f t="shared" si="9"/>
        <v>1</v>
      </c>
      <c r="M17" s="95">
        <f t="shared" si="10"/>
        <v>0</v>
      </c>
      <c r="N17" s="127">
        <f t="shared" si="11"/>
        <v>1</v>
      </c>
      <c r="AA17" s="165">
        <v>2</v>
      </c>
      <c r="AB17" s="166"/>
      <c r="AC17" s="167">
        <v>2</v>
      </c>
      <c r="AD17" s="167">
        <v>1</v>
      </c>
      <c r="AE17" s="163"/>
      <c r="AF17" s="167"/>
      <c r="AG17" s="163"/>
      <c r="AH17" s="167"/>
      <c r="AI17" s="163"/>
      <c r="AJ17" s="94">
        <f t="shared" si="12"/>
        <v>1</v>
      </c>
      <c r="AK17" s="95">
        <f t="shared" si="13"/>
        <v>0</v>
      </c>
      <c r="AL17" s="127">
        <f t="shared" si="14"/>
        <v>1</v>
      </c>
    </row>
    <row r="18" spans="1:38" ht="12.75" customHeight="1">
      <c r="A18" s="43" t="s">
        <v>83</v>
      </c>
      <c r="B18" s="83" t="s">
        <v>84</v>
      </c>
      <c r="C18" s="128">
        <f t="shared" si="8"/>
        <v>0</v>
      </c>
      <c r="D18" s="129">
        <f t="shared" si="0"/>
        <v>0</v>
      </c>
      <c r="E18" s="130">
        <f t="shared" si="1"/>
        <v>0</v>
      </c>
      <c r="F18" s="130">
        <f t="shared" si="2"/>
        <v>0</v>
      </c>
      <c r="G18" s="131">
        <f t="shared" si="3"/>
        <v>0</v>
      </c>
      <c r="H18" s="130">
        <f t="shared" si="4"/>
        <v>0</v>
      </c>
      <c r="I18" s="131">
        <f t="shared" si="5"/>
        <v>0</v>
      </c>
      <c r="J18" s="130">
        <f t="shared" si="6"/>
        <v>0</v>
      </c>
      <c r="K18" s="132">
        <f t="shared" si="7"/>
        <v>0</v>
      </c>
      <c r="L18" s="94">
        <f t="shared" si="9"/>
        <v>0</v>
      </c>
      <c r="M18" s="95">
        <f t="shared" si="10"/>
        <v>0</v>
      </c>
      <c r="N18" s="127">
        <f t="shared" si="11"/>
        <v>0</v>
      </c>
      <c r="AA18" s="165"/>
      <c r="AB18" s="166"/>
      <c r="AC18" s="167"/>
      <c r="AD18" s="167"/>
      <c r="AE18" s="163"/>
      <c r="AF18" s="167"/>
      <c r="AG18" s="163"/>
      <c r="AH18" s="167"/>
      <c r="AI18" s="164"/>
      <c r="AJ18" s="94">
        <f t="shared" si="12"/>
        <v>0</v>
      </c>
      <c r="AK18" s="95">
        <f t="shared" si="13"/>
        <v>0</v>
      </c>
      <c r="AL18" s="127">
        <f t="shared" si="14"/>
        <v>0</v>
      </c>
    </row>
    <row r="19" spans="1:38" ht="12.75" customHeight="1">
      <c r="A19" s="43" t="s">
        <v>85</v>
      </c>
      <c r="B19" s="83" t="s">
        <v>86</v>
      </c>
      <c r="C19" s="128">
        <f t="shared" si="8"/>
        <v>8</v>
      </c>
      <c r="D19" s="133">
        <f t="shared" si="0"/>
        <v>1</v>
      </c>
      <c r="E19" s="130">
        <f t="shared" si="1"/>
        <v>9</v>
      </c>
      <c r="F19" s="130">
        <f t="shared" si="2"/>
        <v>8</v>
      </c>
      <c r="G19" s="131">
        <f t="shared" si="3"/>
        <v>1</v>
      </c>
      <c r="H19" s="130">
        <f t="shared" si="4"/>
        <v>0</v>
      </c>
      <c r="I19" s="131">
        <f t="shared" si="5"/>
        <v>0</v>
      </c>
      <c r="J19" s="130">
        <f t="shared" si="6"/>
        <v>0</v>
      </c>
      <c r="K19" s="131">
        <f t="shared" si="7"/>
        <v>0</v>
      </c>
      <c r="L19" s="94">
        <f t="shared" si="9"/>
        <v>8</v>
      </c>
      <c r="M19" s="95">
        <f t="shared" si="10"/>
        <v>1</v>
      </c>
      <c r="N19" s="127">
        <f t="shared" si="11"/>
        <v>1</v>
      </c>
      <c r="AA19" s="165">
        <v>8</v>
      </c>
      <c r="AB19" s="168">
        <v>1</v>
      </c>
      <c r="AC19" s="167">
        <v>9</v>
      </c>
      <c r="AD19" s="167">
        <v>8</v>
      </c>
      <c r="AE19" s="163">
        <v>1</v>
      </c>
      <c r="AF19" s="167"/>
      <c r="AG19" s="163"/>
      <c r="AH19" s="167"/>
      <c r="AI19" s="163"/>
      <c r="AJ19" s="94">
        <f t="shared" si="12"/>
        <v>8</v>
      </c>
      <c r="AK19" s="95">
        <f t="shared" si="13"/>
        <v>1</v>
      </c>
      <c r="AL19" s="127">
        <f t="shared" si="14"/>
        <v>1</v>
      </c>
    </row>
    <row r="20" spans="1:38" ht="12.75" customHeight="1">
      <c r="A20" s="43" t="s">
        <v>87</v>
      </c>
      <c r="B20" s="83" t="s">
        <v>88</v>
      </c>
      <c r="C20" s="128">
        <f t="shared" si="8"/>
        <v>0</v>
      </c>
      <c r="D20" s="129">
        <f t="shared" si="0"/>
        <v>0</v>
      </c>
      <c r="E20" s="130">
        <f t="shared" si="1"/>
        <v>0</v>
      </c>
      <c r="F20" s="130">
        <f t="shared" si="2"/>
        <v>0</v>
      </c>
      <c r="G20" s="131">
        <f t="shared" si="3"/>
        <v>0</v>
      </c>
      <c r="H20" s="130">
        <f t="shared" si="4"/>
        <v>0</v>
      </c>
      <c r="I20" s="131">
        <f t="shared" si="5"/>
        <v>0</v>
      </c>
      <c r="J20" s="130">
        <f t="shared" si="6"/>
        <v>0</v>
      </c>
      <c r="K20" s="131">
        <f t="shared" si="7"/>
        <v>0</v>
      </c>
      <c r="L20" s="94">
        <f t="shared" si="9"/>
        <v>0</v>
      </c>
      <c r="M20" s="95">
        <f t="shared" si="10"/>
        <v>0</v>
      </c>
      <c r="N20" s="127">
        <f t="shared" si="11"/>
        <v>0</v>
      </c>
      <c r="AA20" s="165"/>
      <c r="AB20" s="166"/>
      <c r="AC20" s="167"/>
      <c r="AD20" s="167"/>
      <c r="AE20" s="163"/>
      <c r="AF20" s="167"/>
      <c r="AG20" s="163"/>
      <c r="AH20" s="167"/>
      <c r="AI20" s="163"/>
      <c r="AJ20" s="94">
        <f t="shared" si="12"/>
        <v>0</v>
      </c>
      <c r="AK20" s="95">
        <f t="shared" si="13"/>
        <v>0</v>
      </c>
      <c r="AL20" s="127">
        <f t="shared" si="14"/>
        <v>0</v>
      </c>
    </row>
    <row r="21" spans="1:38" ht="12.75" customHeight="1">
      <c r="A21" s="43" t="s">
        <v>89</v>
      </c>
      <c r="B21" s="84" t="s">
        <v>90</v>
      </c>
      <c r="C21" s="128">
        <f t="shared" si="8"/>
        <v>32</v>
      </c>
      <c r="D21" s="129">
        <f t="shared" si="0"/>
        <v>10</v>
      </c>
      <c r="E21" s="130">
        <f t="shared" si="1"/>
        <v>50</v>
      </c>
      <c r="F21" s="130">
        <f t="shared" si="2"/>
        <v>32</v>
      </c>
      <c r="G21" s="131">
        <f t="shared" si="3"/>
        <v>9</v>
      </c>
      <c r="H21" s="130">
        <f t="shared" si="4"/>
        <v>0</v>
      </c>
      <c r="I21" s="131">
        <f t="shared" si="5"/>
        <v>0</v>
      </c>
      <c r="J21" s="130">
        <f t="shared" si="6"/>
        <v>0</v>
      </c>
      <c r="K21" s="131">
        <f t="shared" si="7"/>
        <v>0</v>
      </c>
      <c r="L21" s="94">
        <f t="shared" si="9"/>
        <v>32</v>
      </c>
      <c r="M21" s="95">
        <f t="shared" si="10"/>
        <v>9</v>
      </c>
      <c r="N21" s="127">
        <f t="shared" si="11"/>
        <v>1</v>
      </c>
      <c r="AA21" s="165">
        <v>32</v>
      </c>
      <c r="AB21" s="166">
        <v>10</v>
      </c>
      <c r="AC21" s="167">
        <v>50</v>
      </c>
      <c r="AD21" s="167">
        <v>32</v>
      </c>
      <c r="AE21" s="163">
        <v>9</v>
      </c>
      <c r="AF21" s="167"/>
      <c r="AG21" s="163"/>
      <c r="AH21" s="167"/>
      <c r="AI21" s="163"/>
      <c r="AJ21" s="94">
        <f t="shared" si="12"/>
        <v>32</v>
      </c>
      <c r="AK21" s="95">
        <f t="shared" si="13"/>
        <v>9</v>
      </c>
      <c r="AL21" s="127">
        <f t="shared" si="14"/>
        <v>1</v>
      </c>
    </row>
    <row r="22" spans="1:38" ht="12.75" customHeight="1">
      <c r="A22" s="43" t="s">
        <v>91</v>
      </c>
      <c r="B22" s="84" t="s">
        <v>92</v>
      </c>
      <c r="C22" s="128">
        <f t="shared" si="8"/>
        <v>2</v>
      </c>
      <c r="D22" s="129">
        <f t="shared" si="0"/>
        <v>1</v>
      </c>
      <c r="E22" s="130">
        <f t="shared" si="1"/>
        <v>3</v>
      </c>
      <c r="F22" s="130">
        <f t="shared" si="2"/>
        <v>2</v>
      </c>
      <c r="G22" s="131">
        <f t="shared" si="3"/>
        <v>1</v>
      </c>
      <c r="H22" s="130">
        <f t="shared" si="4"/>
        <v>0</v>
      </c>
      <c r="I22" s="131">
        <f t="shared" si="5"/>
        <v>0</v>
      </c>
      <c r="J22" s="130">
        <f t="shared" si="6"/>
        <v>0</v>
      </c>
      <c r="K22" s="131">
        <f t="shared" si="7"/>
        <v>0</v>
      </c>
      <c r="L22" s="94">
        <f t="shared" si="9"/>
        <v>2</v>
      </c>
      <c r="M22" s="95">
        <f t="shared" si="10"/>
        <v>1</v>
      </c>
      <c r="N22" s="127">
        <f t="shared" si="11"/>
        <v>1</v>
      </c>
      <c r="AA22" s="165">
        <v>2</v>
      </c>
      <c r="AB22" s="166">
        <v>1</v>
      </c>
      <c r="AC22" s="167">
        <v>3</v>
      </c>
      <c r="AD22" s="167">
        <v>2</v>
      </c>
      <c r="AE22" s="163">
        <v>1</v>
      </c>
      <c r="AF22" s="167"/>
      <c r="AG22" s="163"/>
      <c r="AH22" s="167"/>
      <c r="AI22" s="163"/>
      <c r="AJ22" s="94">
        <f t="shared" si="12"/>
        <v>2</v>
      </c>
      <c r="AK22" s="95">
        <f t="shared" si="13"/>
        <v>1</v>
      </c>
      <c r="AL22" s="127">
        <f t="shared" si="14"/>
        <v>1</v>
      </c>
    </row>
    <row r="23" spans="1:38" ht="12.75" customHeight="1">
      <c r="A23" s="43" t="s">
        <v>369</v>
      </c>
      <c r="B23" s="84" t="s">
        <v>93</v>
      </c>
      <c r="C23" s="128">
        <f t="shared" si="8"/>
        <v>0</v>
      </c>
      <c r="D23" s="129">
        <f t="shared" si="0"/>
        <v>0</v>
      </c>
      <c r="E23" s="130">
        <f t="shared" si="1"/>
        <v>0</v>
      </c>
      <c r="F23" s="130">
        <f t="shared" si="2"/>
        <v>0</v>
      </c>
      <c r="G23" s="131">
        <f t="shared" si="3"/>
        <v>0</v>
      </c>
      <c r="H23" s="130">
        <f t="shared" si="4"/>
        <v>0</v>
      </c>
      <c r="I23" s="131">
        <f t="shared" si="5"/>
        <v>0</v>
      </c>
      <c r="J23" s="130">
        <f t="shared" si="6"/>
        <v>0</v>
      </c>
      <c r="K23" s="131">
        <f t="shared" si="7"/>
        <v>0</v>
      </c>
      <c r="L23" s="94">
        <f t="shared" si="9"/>
        <v>0</v>
      </c>
      <c r="M23" s="95">
        <f t="shared" si="10"/>
        <v>0</v>
      </c>
      <c r="N23" s="127">
        <f t="shared" si="11"/>
        <v>0</v>
      </c>
      <c r="AA23" s="165"/>
      <c r="AB23" s="166"/>
      <c r="AC23" s="167"/>
      <c r="AD23" s="167"/>
      <c r="AE23" s="163"/>
      <c r="AF23" s="167"/>
      <c r="AG23" s="163"/>
      <c r="AH23" s="167"/>
      <c r="AI23" s="163"/>
      <c r="AJ23" s="94">
        <f t="shared" si="12"/>
        <v>0</v>
      </c>
      <c r="AK23" s="95">
        <f t="shared" si="13"/>
        <v>0</v>
      </c>
      <c r="AL23" s="127">
        <f t="shared" si="14"/>
        <v>0</v>
      </c>
    </row>
    <row r="24" spans="1:38" ht="12.75" customHeight="1">
      <c r="A24" s="43" t="s">
        <v>370</v>
      </c>
      <c r="B24" s="84" t="s">
        <v>94</v>
      </c>
      <c r="C24" s="128">
        <f t="shared" si="8"/>
        <v>0</v>
      </c>
      <c r="D24" s="129">
        <f t="shared" si="0"/>
        <v>0</v>
      </c>
      <c r="E24" s="130">
        <f t="shared" si="1"/>
        <v>0</v>
      </c>
      <c r="F24" s="130">
        <f t="shared" si="2"/>
        <v>0</v>
      </c>
      <c r="G24" s="131">
        <f t="shared" si="3"/>
        <v>0</v>
      </c>
      <c r="H24" s="130">
        <f t="shared" si="4"/>
        <v>0</v>
      </c>
      <c r="I24" s="131">
        <f t="shared" si="5"/>
        <v>0</v>
      </c>
      <c r="J24" s="130">
        <f t="shared" si="6"/>
        <v>0</v>
      </c>
      <c r="K24" s="131">
        <f t="shared" si="7"/>
        <v>0</v>
      </c>
      <c r="L24" s="94">
        <f t="shared" si="9"/>
        <v>0</v>
      </c>
      <c r="M24" s="95">
        <f t="shared" si="10"/>
        <v>0</v>
      </c>
      <c r="N24" s="127">
        <f t="shared" si="11"/>
        <v>0</v>
      </c>
      <c r="AA24" s="165"/>
      <c r="AB24" s="166"/>
      <c r="AC24" s="167"/>
      <c r="AD24" s="167"/>
      <c r="AE24" s="163"/>
      <c r="AF24" s="167"/>
      <c r="AG24" s="163"/>
      <c r="AH24" s="167"/>
      <c r="AI24" s="163"/>
      <c r="AJ24" s="94">
        <f t="shared" si="12"/>
        <v>0</v>
      </c>
      <c r="AK24" s="95">
        <f t="shared" si="13"/>
        <v>0</v>
      </c>
      <c r="AL24" s="127">
        <f t="shared" si="14"/>
        <v>0</v>
      </c>
    </row>
    <row r="25" spans="1:38" ht="12.75" customHeight="1">
      <c r="A25" s="43" t="s">
        <v>371</v>
      </c>
      <c r="B25" s="83" t="s">
        <v>95</v>
      </c>
      <c r="C25" s="128">
        <f t="shared" si="8"/>
        <v>0</v>
      </c>
      <c r="D25" s="129">
        <f t="shared" si="0"/>
        <v>0</v>
      </c>
      <c r="E25" s="130">
        <f t="shared" si="1"/>
        <v>0</v>
      </c>
      <c r="F25" s="130">
        <f t="shared" si="2"/>
        <v>0</v>
      </c>
      <c r="G25" s="131">
        <f t="shared" si="3"/>
        <v>0</v>
      </c>
      <c r="H25" s="130">
        <f t="shared" si="4"/>
        <v>0</v>
      </c>
      <c r="I25" s="131">
        <f t="shared" si="5"/>
        <v>0</v>
      </c>
      <c r="J25" s="130">
        <f t="shared" si="6"/>
        <v>0</v>
      </c>
      <c r="K25" s="131">
        <f t="shared" si="7"/>
        <v>0</v>
      </c>
      <c r="L25" s="94">
        <f t="shared" si="9"/>
        <v>0</v>
      </c>
      <c r="M25" s="95">
        <f t="shared" si="10"/>
        <v>0</v>
      </c>
      <c r="N25" s="127">
        <f t="shared" si="11"/>
        <v>0</v>
      </c>
      <c r="AA25" s="165"/>
      <c r="AB25" s="166"/>
      <c r="AC25" s="167"/>
      <c r="AD25" s="167"/>
      <c r="AE25" s="163"/>
      <c r="AF25" s="167"/>
      <c r="AG25" s="163"/>
      <c r="AH25" s="167"/>
      <c r="AI25" s="163"/>
      <c r="AJ25" s="94">
        <f t="shared" si="12"/>
        <v>0</v>
      </c>
      <c r="AK25" s="95">
        <f t="shared" si="13"/>
        <v>0</v>
      </c>
      <c r="AL25" s="127">
        <f t="shared" si="14"/>
        <v>0</v>
      </c>
    </row>
    <row r="26" spans="1:38" ht="12.75" customHeight="1">
      <c r="A26" s="43" t="s">
        <v>96</v>
      </c>
      <c r="B26" s="83" t="s">
        <v>97</v>
      </c>
      <c r="C26" s="128">
        <f t="shared" si="8"/>
        <v>0</v>
      </c>
      <c r="D26" s="129">
        <f t="shared" si="0"/>
        <v>0</v>
      </c>
      <c r="E26" s="130">
        <f t="shared" si="1"/>
        <v>0</v>
      </c>
      <c r="F26" s="130">
        <f t="shared" si="2"/>
        <v>0</v>
      </c>
      <c r="G26" s="131">
        <f t="shared" si="3"/>
        <v>0</v>
      </c>
      <c r="H26" s="130">
        <f t="shared" si="4"/>
        <v>0</v>
      </c>
      <c r="I26" s="131">
        <f t="shared" si="5"/>
        <v>0</v>
      </c>
      <c r="J26" s="130">
        <f t="shared" si="6"/>
        <v>0</v>
      </c>
      <c r="K26" s="131">
        <f t="shared" si="7"/>
        <v>0</v>
      </c>
      <c r="L26" s="94">
        <f t="shared" si="9"/>
        <v>0</v>
      </c>
      <c r="M26" s="95">
        <f t="shared" si="10"/>
        <v>0</v>
      </c>
      <c r="N26" s="127">
        <f t="shared" si="11"/>
        <v>0</v>
      </c>
      <c r="AA26" s="165"/>
      <c r="AB26" s="166"/>
      <c r="AC26" s="167"/>
      <c r="AD26" s="167"/>
      <c r="AE26" s="163"/>
      <c r="AF26" s="167"/>
      <c r="AG26" s="163"/>
      <c r="AH26" s="167"/>
      <c r="AI26" s="163"/>
      <c r="AJ26" s="94">
        <f t="shared" si="12"/>
        <v>0</v>
      </c>
      <c r="AK26" s="95">
        <f t="shared" si="13"/>
        <v>0</v>
      </c>
      <c r="AL26" s="127">
        <f t="shared" si="14"/>
        <v>0</v>
      </c>
    </row>
    <row r="27" spans="1:38" ht="12.75" customHeight="1">
      <c r="A27" s="15" t="s">
        <v>98</v>
      </c>
      <c r="B27" s="83" t="s">
        <v>99</v>
      </c>
      <c r="C27" s="128">
        <f t="shared" si="8"/>
        <v>0</v>
      </c>
      <c r="D27" s="129">
        <f t="shared" si="0"/>
        <v>0</v>
      </c>
      <c r="E27" s="130">
        <f t="shared" si="1"/>
        <v>0</v>
      </c>
      <c r="F27" s="130">
        <f t="shared" si="2"/>
        <v>0</v>
      </c>
      <c r="G27" s="131">
        <f t="shared" si="3"/>
        <v>0</v>
      </c>
      <c r="H27" s="130">
        <f t="shared" si="4"/>
        <v>0</v>
      </c>
      <c r="I27" s="131">
        <f t="shared" si="5"/>
        <v>0</v>
      </c>
      <c r="J27" s="130">
        <f t="shared" si="6"/>
        <v>0</v>
      </c>
      <c r="K27" s="131">
        <f t="shared" si="7"/>
        <v>0</v>
      </c>
      <c r="L27" s="94">
        <f t="shared" si="9"/>
        <v>0</v>
      </c>
      <c r="M27" s="95">
        <f t="shared" si="10"/>
        <v>0</v>
      </c>
      <c r="N27" s="127">
        <f t="shared" si="11"/>
        <v>0</v>
      </c>
      <c r="AA27" s="165"/>
      <c r="AB27" s="166"/>
      <c r="AC27" s="167"/>
      <c r="AD27" s="167"/>
      <c r="AE27" s="163"/>
      <c r="AF27" s="167"/>
      <c r="AG27" s="163"/>
      <c r="AH27" s="167"/>
      <c r="AI27" s="163"/>
      <c r="AJ27" s="94">
        <f t="shared" si="12"/>
        <v>0</v>
      </c>
      <c r="AK27" s="95">
        <f t="shared" si="13"/>
        <v>0</v>
      </c>
      <c r="AL27" s="127">
        <f t="shared" si="14"/>
        <v>0</v>
      </c>
    </row>
    <row r="28" spans="1:38" ht="12.75" customHeight="1">
      <c r="A28" s="43" t="s">
        <v>100</v>
      </c>
      <c r="B28" s="84" t="s">
        <v>101</v>
      </c>
      <c r="C28" s="128">
        <f t="shared" si="8"/>
        <v>0</v>
      </c>
      <c r="D28" s="129">
        <f t="shared" si="0"/>
        <v>0</v>
      </c>
      <c r="E28" s="130">
        <f t="shared" si="1"/>
        <v>1</v>
      </c>
      <c r="F28" s="130">
        <f t="shared" si="2"/>
        <v>0</v>
      </c>
      <c r="G28" s="131">
        <f t="shared" si="3"/>
        <v>0</v>
      </c>
      <c r="H28" s="130">
        <f t="shared" si="4"/>
        <v>0</v>
      </c>
      <c r="I28" s="131">
        <f t="shared" si="5"/>
        <v>0</v>
      </c>
      <c r="J28" s="130">
        <f t="shared" si="6"/>
        <v>0</v>
      </c>
      <c r="K28" s="131">
        <f t="shared" si="7"/>
        <v>0</v>
      </c>
      <c r="L28" s="94">
        <f t="shared" si="9"/>
        <v>0</v>
      </c>
      <c r="M28" s="95">
        <f t="shared" si="10"/>
        <v>0</v>
      </c>
      <c r="N28" s="127">
        <f t="shared" si="11"/>
        <v>0</v>
      </c>
      <c r="AA28" s="165"/>
      <c r="AB28" s="166"/>
      <c r="AC28" s="167">
        <v>1</v>
      </c>
      <c r="AD28" s="167"/>
      <c r="AE28" s="163"/>
      <c r="AF28" s="167"/>
      <c r="AG28" s="163"/>
      <c r="AH28" s="167"/>
      <c r="AI28" s="163"/>
      <c r="AJ28" s="94">
        <f t="shared" si="12"/>
        <v>0</v>
      </c>
      <c r="AK28" s="95">
        <f t="shared" si="13"/>
        <v>0</v>
      </c>
      <c r="AL28" s="127">
        <f t="shared" si="14"/>
        <v>0</v>
      </c>
    </row>
    <row r="29" spans="1:38" ht="12.75" customHeight="1">
      <c r="A29" s="43" t="s">
        <v>102</v>
      </c>
      <c r="B29" s="84" t="s">
        <v>103</v>
      </c>
      <c r="C29" s="128">
        <f t="shared" si="8"/>
        <v>2</v>
      </c>
      <c r="D29" s="129">
        <f t="shared" si="0"/>
        <v>0</v>
      </c>
      <c r="E29" s="130">
        <f t="shared" si="1"/>
        <v>3</v>
      </c>
      <c r="F29" s="130">
        <f t="shared" si="2"/>
        <v>2</v>
      </c>
      <c r="G29" s="131">
        <f t="shared" si="3"/>
        <v>1</v>
      </c>
      <c r="H29" s="130">
        <f t="shared" si="4"/>
        <v>0</v>
      </c>
      <c r="I29" s="131">
        <f t="shared" si="5"/>
        <v>0</v>
      </c>
      <c r="J29" s="130">
        <f t="shared" si="6"/>
        <v>0</v>
      </c>
      <c r="K29" s="131">
        <f t="shared" si="7"/>
        <v>0</v>
      </c>
      <c r="L29" s="94">
        <f t="shared" si="9"/>
        <v>2</v>
      </c>
      <c r="M29" s="95">
        <f t="shared" si="10"/>
        <v>1</v>
      </c>
      <c r="N29" s="127">
        <f t="shared" si="11"/>
        <v>1</v>
      </c>
      <c r="AA29" s="165">
        <v>2</v>
      </c>
      <c r="AB29" s="166"/>
      <c r="AC29" s="167">
        <v>3</v>
      </c>
      <c r="AD29" s="167">
        <v>2</v>
      </c>
      <c r="AE29" s="163">
        <v>1</v>
      </c>
      <c r="AF29" s="167"/>
      <c r="AG29" s="163"/>
      <c r="AH29" s="167"/>
      <c r="AI29" s="163"/>
      <c r="AJ29" s="94">
        <f t="shared" si="12"/>
        <v>2</v>
      </c>
      <c r="AK29" s="95">
        <f t="shared" si="13"/>
        <v>1</v>
      </c>
      <c r="AL29" s="127">
        <f t="shared" si="14"/>
        <v>1</v>
      </c>
    </row>
    <row r="30" spans="1:38" ht="12.75" customHeight="1">
      <c r="A30" s="43" t="s">
        <v>372</v>
      </c>
      <c r="B30" s="83" t="s">
        <v>104</v>
      </c>
      <c r="C30" s="128">
        <f t="shared" si="8"/>
        <v>0</v>
      </c>
      <c r="D30" s="129">
        <f t="shared" si="0"/>
        <v>0</v>
      </c>
      <c r="E30" s="130">
        <f t="shared" si="1"/>
        <v>0</v>
      </c>
      <c r="F30" s="130">
        <f t="shared" si="2"/>
        <v>0</v>
      </c>
      <c r="G30" s="131">
        <f t="shared" si="3"/>
        <v>0</v>
      </c>
      <c r="H30" s="130">
        <f t="shared" si="4"/>
        <v>0</v>
      </c>
      <c r="I30" s="131">
        <f t="shared" si="5"/>
        <v>0</v>
      </c>
      <c r="J30" s="130">
        <f t="shared" si="6"/>
        <v>0</v>
      </c>
      <c r="K30" s="131">
        <f t="shared" si="7"/>
        <v>0</v>
      </c>
      <c r="L30" s="94">
        <f t="shared" si="9"/>
        <v>0</v>
      </c>
      <c r="M30" s="95">
        <f t="shared" si="10"/>
        <v>0</v>
      </c>
      <c r="N30" s="127">
        <f t="shared" si="11"/>
        <v>0</v>
      </c>
      <c r="AA30" s="165"/>
      <c r="AB30" s="166"/>
      <c r="AC30" s="167"/>
      <c r="AD30" s="167"/>
      <c r="AE30" s="163"/>
      <c r="AF30" s="167"/>
      <c r="AG30" s="163"/>
      <c r="AH30" s="167"/>
      <c r="AI30" s="163"/>
      <c r="AJ30" s="94">
        <f t="shared" si="12"/>
        <v>0</v>
      </c>
      <c r="AK30" s="95">
        <f t="shared" si="13"/>
        <v>0</v>
      </c>
      <c r="AL30" s="127">
        <f t="shared" si="14"/>
        <v>0</v>
      </c>
    </row>
    <row r="31" spans="1:38" ht="12.75" customHeight="1">
      <c r="A31" s="43" t="s">
        <v>303</v>
      </c>
      <c r="B31" s="83" t="s">
        <v>105</v>
      </c>
      <c r="C31" s="128">
        <f t="shared" si="8"/>
        <v>1</v>
      </c>
      <c r="D31" s="129">
        <f t="shared" si="0"/>
        <v>2</v>
      </c>
      <c r="E31" s="130">
        <f t="shared" si="1"/>
        <v>3</v>
      </c>
      <c r="F31" s="130">
        <f t="shared" si="2"/>
        <v>1</v>
      </c>
      <c r="G31" s="131">
        <f t="shared" si="3"/>
        <v>1</v>
      </c>
      <c r="H31" s="130">
        <f t="shared" si="4"/>
        <v>0</v>
      </c>
      <c r="I31" s="131">
        <f t="shared" si="5"/>
        <v>0</v>
      </c>
      <c r="J31" s="130">
        <f t="shared" si="6"/>
        <v>0</v>
      </c>
      <c r="K31" s="131">
        <f t="shared" si="7"/>
        <v>0</v>
      </c>
      <c r="L31" s="94">
        <f t="shared" si="9"/>
        <v>1</v>
      </c>
      <c r="M31" s="95">
        <f t="shared" si="10"/>
        <v>1</v>
      </c>
      <c r="N31" s="127">
        <f t="shared" si="11"/>
        <v>1</v>
      </c>
      <c r="AA31" s="165">
        <v>1</v>
      </c>
      <c r="AB31" s="166">
        <v>2</v>
      </c>
      <c r="AC31" s="167">
        <v>3</v>
      </c>
      <c r="AD31" s="167">
        <v>1</v>
      </c>
      <c r="AE31" s="163">
        <v>1</v>
      </c>
      <c r="AF31" s="167"/>
      <c r="AG31" s="163"/>
      <c r="AH31" s="167"/>
      <c r="AI31" s="163"/>
      <c r="AJ31" s="94">
        <f t="shared" si="12"/>
        <v>1</v>
      </c>
      <c r="AK31" s="95">
        <f t="shared" si="13"/>
        <v>1</v>
      </c>
      <c r="AL31" s="127">
        <f t="shared" si="14"/>
        <v>1</v>
      </c>
    </row>
    <row r="32" spans="1:38" ht="12.75" customHeight="1">
      <c r="A32" s="43" t="s">
        <v>304</v>
      </c>
      <c r="B32" s="83" t="s">
        <v>106</v>
      </c>
      <c r="C32" s="128">
        <f t="shared" si="8"/>
        <v>0</v>
      </c>
      <c r="D32" s="129">
        <f t="shared" si="0"/>
        <v>0</v>
      </c>
      <c r="E32" s="130">
        <f t="shared" si="1"/>
        <v>0</v>
      </c>
      <c r="F32" s="130">
        <f t="shared" si="2"/>
        <v>0</v>
      </c>
      <c r="G32" s="131">
        <f t="shared" si="3"/>
        <v>0</v>
      </c>
      <c r="H32" s="130">
        <f t="shared" si="4"/>
        <v>0</v>
      </c>
      <c r="I32" s="131">
        <f t="shared" si="5"/>
        <v>0</v>
      </c>
      <c r="J32" s="130">
        <f t="shared" si="6"/>
        <v>0</v>
      </c>
      <c r="K32" s="131">
        <f t="shared" si="7"/>
        <v>0</v>
      </c>
      <c r="L32" s="94">
        <f t="shared" si="9"/>
        <v>0</v>
      </c>
      <c r="M32" s="95">
        <f t="shared" si="10"/>
        <v>0</v>
      </c>
      <c r="N32" s="127">
        <f t="shared" si="11"/>
        <v>0</v>
      </c>
      <c r="AA32" s="165"/>
      <c r="AB32" s="166"/>
      <c r="AC32" s="167"/>
      <c r="AD32" s="167"/>
      <c r="AE32" s="163"/>
      <c r="AF32" s="167"/>
      <c r="AG32" s="163"/>
      <c r="AH32" s="167"/>
      <c r="AI32" s="163"/>
      <c r="AJ32" s="94">
        <f t="shared" si="12"/>
        <v>0</v>
      </c>
      <c r="AK32" s="95">
        <f t="shared" si="13"/>
        <v>0</v>
      </c>
      <c r="AL32" s="127">
        <f t="shared" si="14"/>
        <v>0</v>
      </c>
    </row>
    <row r="33" spans="1:38" ht="12.75" customHeight="1">
      <c r="A33" s="43" t="s">
        <v>305</v>
      </c>
      <c r="B33" s="83" t="s">
        <v>107</v>
      </c>
      <c r="C33" s="128">
        <f t="shared" si="8"/>
        <v>0</v>
      </c>
      <c r="D33" s="129">
        <f t="shared" si="0"/>
        <v>2</v>
      </c>
      <c r="E33" s="130">
        <f t="shared" si="1"/>
        <v>2</v>
      </c>
      <c r="F33" s="130">
        <f t="shared" si="2"/>
        <v>0</v>
      </c>
      <c r="G33" s="131">
        <f t="shared" si="3"/>
        <v>2</v>
      </c>
      <c r="H33" s="130">
        <f t="shared" si="4"/>
        <v>0</v>
      </c>
      <c r="I33" s="131">
        <f t="shared" si="5"/>
        <v>0</v>
      </c>
      <c r="J33" s="130">
        <f t="shared" si="6"/>
        <v>0</v>
      </c>
      <c r="K33" s="131">
        <f t="shared" si="7"/>
        <v>0</v>
      </c>
      <c r="L33" s="94">
        <f t="shared" si="9"/>
        <v>0</v>
      </c>
      <c r="M33" s="95">
        <f t="shared" si="10"/>
        <v>2</v>
      </c>
      <c r="N33" s="127">
        <f t="shared" si="11"/>
        <v>1</v>
      </c>
      <c r="AA33" s="165"/>
      <c r="AB33" s="166">
        <v>2</v>
      </c>
      <c r="AC33" s="167">
        <v>2</v>
      </c>
      <c r="AD33" s="167"/>
      <c r="AE33" s="163">
        <v>2</v>
      </c>
      <c r="AF33" s="167"/>
      <c r="AG33" s="163"/>
      <c r="AH33" s="167"/>
      <c r="AI33" s="163"/>
      <c r="AJ33" s="94">
        <f t="shared" si="12"/>
        <v>0</v>
      </c>
      <c r="AK33" s="95">
        <f t="shared" si="13"/>
        <v>2</v>
      </c>
      <c r="AL33" s="127">
        <f t="shared" si="14"/>
        <v>1</v>
      </c>
    </row>
    <row r="34" spans="1:38" ht="12.75" customHeight="1">
      <c r="A34" s="43" t="s">
        <v>306</v>
      </c>
      <c r="B34" s="83" t="s">
        <v>108</v>
      </c>
      <c r="C34" s="128">
        <f t="shared" si="8"/>
        <v>0</v>
      </c>
      <c r="D34" s="129">
        <f t="shared" si="0"/>
        <v>0</v>
      </c>
      <c r="E34" s="130">
        <f t="shared" si="1"/>
        <v>0</v>
      </c>
      <c r="F34" s="130">
        <f t="shared" si="2"/>
        <v>0</v>
      </c>
      <c r="G34" s="131">
        <f t="shared" si="3"/>
        <v>0</v>
      </c>
      <c r="H34" s="130">
        <f t="shared" si="4"/>
        <v>0</v>
      </c>
      <c r="I34" s="131">
        <f t="shared" si="5"/>
        <v>0</v>
      </c>
      <c r="J34" s="130">
        <f t="shared" si="6"/>
        <v>0</v>
      </c>
      <c r="K34" s="131">
        <f t="shared" si="7"/>
        <v>0</v>
      </c>
      <c r="L34" s="94">
        <f t="shared" si="9"/>
        <v>0</v>
      </c>
      <c r="M34" s="95">
        <f t="shared" si="10"/>
        <v>0</v>
      </c>
      <c r="N34" s="127">
        <f t="shared" si="11"/>
        <v>0</v>
      </c>
      <c r="AA34" s="165"/>
      <c r="AB34" s="166"/>
      <c r="AC34" s="167"/>
      <c r="AD34" s="167"/>
      <c r="AE34" s="163"/>
      <c r="AF34" s="167"/>
      <c r="AG34" s="163"/>
      <c r="AH34" s="167"/>
      <c r="AI34" s="163"/>
      <c r="AJ34" s="94">
        <f t="shared" si="12"/>
        <v>0</v>
      </c>
      <c r="AK34" s="95">
        <f t="shared" si="13"/>
        <v>0</v>
      </c>
      <c r="AL34" s="127">
        <f t="shared" si="14"/>
        <v>0</v>
      </c>
    </row>
    <row r="35" spans="1:38" ht="12.75" customHeight="1">
      <c r="A35" s="43" t="s">
        <v>109</v>
      </c>
      <c r="B35" s="84" t="s">
        <v>110</v>
      </c>
      <c r="C35" s="128">
        <f t="shared" si="8"/>
        <v>7</v>
      </c>
      <c r="D35" s="129">
        <f t="shared" si="0"/>
        <v>32</v>
      </c>
      <c r="E35" s="130">
        <f t="shared" si="1"/>
        <v>45</v>
      </c>
      <c r="F35" s="130">
        <f t="shared" si="2"/>
        <v>7</v>
      </c>
      <c r="G35" s="131">
        <f t="shared" si="3"/>
        <v>32</v>
      </c>
      <c r="H35" s="130">
        <f t="shared" si="4"/>
        <v>0</v>
      </c>
      <c r="I35" s="131">
        <f t="shared" si="5"/>
        <v>0</v>
      </c>
      <c r="J35" s="130">
        <f t="shared" si="6"/>
        <v>0</v>
      </c>
      <c r="K35" s="131">
        <f t="shared" si="7"/>
        <v>1</v>
      </c>
      <c r="L35" s="94">
        <f t="shared" si="9"/>
        <v>7</v>
      </c>
      <c r="M35" s="95">
        <f t="shared" si="10"/>
        <v>33</v>
      </c>
      <c r="N35" s="127">
        <f t="shared" si="11"/>
        <v>1</v>
      </c>
      <c r="AA35" s="165">
        <v>7</v>
      </c>
      <c r="AB35" s="166">
        <v>32</v>
      </c>
      <c r="AC35" s="167">
        <v>45</v>
      </c>
      <c r="AD35" s="167">
        <v>7</v>
      </c>
      <c r="AE35" s="163">
        <v>32</v>
      </c>
      <c r="AF35" s="167"/>
      <c r="AG35" s="163"/>
      <c r="AH35" s="167"/>
      <c r="AI35" s="163">
        <v>1</v>
      </c>
      <c r="AJ35" s="94">
        <f t="shared" si="12"/>
        <v>7</v>
      </c>
      <c r="AK35" s="95">
        <f t="shared" si="13"/>
        <v>33</v>
      </c>
      <c r="AL35" s="127">
        <f t="shared" si="14"/>
        <v>1</v>
      </c>
    </row>
    <row r="36" spans="1:38" ht="12.75" customHeight="1">
      <c r="A36" s="43" t="s">
        <v>111</v>
      </c>
      <c r="B36" s="84" t="s">
        <v>112</v>
      </c>
      <c r="C36" s="128">
        <f t="shared" si="8"/>
        <v>0</v>
      </c>
      <c r="D36" s="129">
        <f t="shared" si="0"/>
        <v>0</v>
      </c>
      <c r="E36" s="130">
        <f t="shared" si="1"/>
        <v>0</v>
      </c>
      <c r="F36" s="130">
        <f t="shared" si="2"/>
        <v>0</v>
      </c>
      <c r="G36" s="131">
        <f t="shared" si="3"/>
        <v>0</v>
      </c>
      <c r="H36" s="130">
        <f t="shared" si="4"/>
        <v>0</v>
      </c>
      <c r="I36" s="131">
        <f t="shared" si="5"/>
        <v>0</v>
      </c>
      <c r="J36" s="130">
        <f t="shared" si="6"/>
        <v>0</v>
      </c>
      <c r="K36" s="131">
        <f t="shared" si="7"/>
        <v>0</v>
      </c>
      <c r="L36" s="94">
        <f t="shared" si="9"/>
        <v>0</v>
      </c>
      <c r="M36" s="95">
        <f t="shared" si="10"/>
        <v>0</v>
      </c>
      <c r="N36" s="127">
        <f t="shared" si="11"/>
        <v>0</v>
      </c>
      <c r="AA36" s="165"/>
      <c r="AB36" s="166"/>
      <c r="AC36" s="167"/>
      <c r="AD36" s="167"/>
      <c r="AE36" s="163"/>
      <c r="AF36" s="167"/>
      <c r="AG36" s="163"/>
      <c r="AH36" s="167"/>
      <c r="AI36" s="163"/>
      <c r="AJ36" s="94">
        <f t="shared" si="12"/>
        <v>0</v>
      </c>
      <c r="AK36" s="95">
        <f t="shared" si="13"/>
        <v>0</v>
      </c>
      <c r="AL36" s="127">
        <f t="shared" si="14"/>
        <v>0</v>
      </c>
    </row>
    <row r="37" spans="1:38" ht="12.75" customHeight="1">
      <c r="A37" s="43" t="s">
        <v>373</v>
      </c>
      <c r="B37" s="83" t="s">
        <v>113</v>
      </c>
      <c r="C37" s="128">
        <f t="shared" si="8"/>
        <v>0</v>
      </c>
      <c r="D37" s="129">
        <f t="shared" si="0"/>
        <v>0</v>
      </c>
      <c r="E37" s="130">
        <f t="shared" si="1"/>
        <v>0</v>
      </c>
      <c r="F37" s="130">
        <f t="shared" si="2"/>
        <v>0</v>
      </c>
      <c r="G37" s="131">
        <f t="shared" si="3"/>
        <v>0</v>
      </c>
      <c r="H37" s="130">
        <f t="shared" si="4"/>
        <v>0</v>
      </c>
      <c r="I37" s="131">
        <f t="shared" si="5"/>
        <v>0</v>
      </c>
      <c r="J37" s="130">
        <f t="shared" si="6"/>
        <v>0</v>
      </c>
      <c r="K37" s="131">
        <f t="shared" si="7"/>
        <v>0</v>
      </c>
      <c r="L37" s="94">
        <f t="shared" si="9"/>
        <v>0</v>
      </c>
      <c r="M37" s="95">
        <f t="shared" si="10"/>
        <v>0</v>
      </c>
      <c r="N37" s="127">
        <f t="shared" si="11"/>
        <v>0</v>
      </c>
      <c r="AA37" s="165"/>
      <c r="AB37" s="166"/>
      <c r="AC37" s="167"/>
      <c r="AD37" s="167"/>
      <c r="AE37" s="163"/>
      <c r="AF37" s="167"/>
      <c r="AG37" s="163"/>
      <c r="AH37" s="167"/>
      <c r="AI37" s="163"/>
      <c r="AJ37" s="94">
        <f t="shared" si="12"/>
        <v>0</v>
      </c>
      <c r="AK37" s="95">
        <f t="shared" si="13"/>
        <v>0</v>
      </c>
      <c r="AL37" s="127">
        <f t="shared" si="14"/>
        <v>0</v>
      </c>
    </row>
    <row r="38" spans="1:38" ht="12.75" customHeight="1">
      <c r="A38" s="43" t="s">
        <v>307</v>
      </c>
      <c r="B38" s="83" t="s">
        <v>114</v>
      </c>
      <c r="C38" s="128">
        <f t="shared" si="8"/>
        <v>1</v>
      </c>
      <c r="D38" s="129">
        <f t="shared" si="0"/>
        <v>0</v>
      </c>
      <c r="E38" s="130">
        <f t="shared" si="1"/>
        <v>2</v>
      </c>
      <c r="F38" s="130">
        <f t="shared" si="2"/>
        <v>1</v>
      </c>
      <c r="G38" s="131">
        <f t="shared" si="3"/>
        <v>0</v>
      </c>
      <c r="H38" s="130">
        <f t="shared" si="4"/>
        <v>0</v>
      </c>
      <c r="I38" s="131">
        <f t="shared" si="5"/>
        <v>0</v>
      </c>
      <c r="J38" s="130">
        <f t="shared" si="6"/>
        <v>0</v>
      </c>
      <c r="K38" s="131">
        <f t="shared" si="7"/>
        <v>0</v>
      </c>
      <c r="L38" s="94">
        <f t="shared" si="9"/>
        <v>1</v>
      </c>
      <c r="M38" s="95">
        <f t="shared" si="10"/>
        <v>0</v>
      </c>
      <c r="N38" s="127">
        <f t="shared" si="11"/>
        <v>1</v>
      </c>
      <c r="AA38" s="165">
        <v>1</v>
      </c>
      <c r="AB38" s="166"/>
      <c r="AC38" s="167">
        <v>2</v>
      </c>
      <c r="AD38" s="167">
        <v>1</v>
      </c>
      <c r="AE38" s="163"/>
      <c r="AF38" s="167"/>
      <c r="AG38" s="163"/>
      <c r="AH38" s="167"/>
      <c r="AI38" s="163"/>
      <c r="AJ38" s="94">
        <f t="shared" si="12"/>
        <v>1</v>
      </c>
      <c r="AK38" s="95">
        <f t="shared" si="13"/>
        <v>0</v>
      </c>
      <c r="AL38" s="127">
        <f t="shared" si="14"/>
        <v>1</v>
      </c>
    </row>
    <row r="39" spans="1:38" ht="12.75" customHeight="1">
      <c r="A39" s="43" t="s">
        <v>308</v>
      </c>
      <c r="B39" s="83" t="s">
        <v>115</v>
      </c>
      <c r="C39" s="128">
        <f t="shared" si="8"/>
        <v>0</v>
      </c>
      <c r="D39" s="129">
        <f t="shared" si="0"/>
        <v>0</v>
      </c>
      <c r="E39" s="130">
        <f t="shared" si="1"/>
        <v>0</v>
      </c>
      <c r="F39" s="130">
        <f t="shared" si="2"/>
        <v>0</v>
      </c>
      <c r="G39" s="131">
        <f t="shared" si="3"/>
        <v>0</v>
      </c>
      <c r="H39" s="130">
        <f t="shared" si="4"/>
        <v>0</v>
      </c>
      <c r="I39" s="131">
        <f t="shared" si="5"/>
        <v>0</v>
      </c>
      <c r="J39" s="130">
        <f t="shared" si="6"/>
        <v>0</v>
      </c>
      <c r="K39" s="131">
        <f t="shared" si="7"/>
        <v>0</v>
      </c>
      <c r="L39" s="94">
        <f aca="true" t="shared" si="15" ref="L39:L103">F39+H39+J39</f>
        <v>0</v>
      </c>
      <c r="M39" s="95">
        <f aca="true" t="shared" si="16" ref="M39:M103">G39+I39+K39</f>
        <v>0</v>
      </c>
      <c r="N39" s="127">
        <f t="shared" si="11"/>
        <v>0</v>
      </c>
      <c r="AA39" s="165"/>
      <c r="AB39" s="166"/>
      <c r="AC39" s="167"/>
      <c r="AD39" s="167"/>
      <c r="AE39" s="163"/>
      <c r="AF39" s="167"/>
      <c r="AG39" s="163"/>
      <c r="AH39" s="167"/>
      <c r="AI39" s="163"/>
      <c r="AJ39" s="94">
        <f t="shared" si="12"/>
        <v>0</v>
      </c>
      <c r="AK39" s="95">
        <f t="shared" si="13"/>
        <v>0</v>
      </c>
      <c r="AL39" s="127">
        <f t="shared" si="14"/>
        <v>0</v>
      </c>
    </row>
    <row r="40" spans="1:38" ht="12.75" customHeight="1">
      <c r="A40" s="43" t="s">
        <v>309</v>
      </c>
      <c r="B40" s="83" t="s">
        <v>116</v>
      </c>
      <c r="C40" s="128">
        <f t="shared" si="8"/>
        <v>0</v>
      </c>
      <c r="D40" s="129">
        <f t="shared" si="0"/>
        <v>4</v>
      </c>
      <c r="E40" s="130">
        <f t="shared" si="1"/>
        <v>11</v>
      </c>
      <c r="F40" s="130">
        <f t="shared" si="2"/>
        <v>0</v>
      </c>
      <c r="G40" s="131">
        <f t="shared" si="3"/>
        <v>6</v>
      </c>
      <c r="H40" s="130">
        <f t="shared" si="4"/>
        <v>0</v>
      </c>
      <c r="I40" s="131">
        <f t="shared" si="5"/>
        <v>0</v>
      </c>
      <c r="J40" s="130">
        <f t="shared" si="6"/>
        <v>0</v>
      </c>
      <c r="K40" s="131">
        <f t="shared" si="7"/>
        <v>0</v>
      </c>
      <c r="L40" s="94">
        <f t="shared" si="15"/>
        <v>0</v>
      </c>
      <c r="M40" s="95">
        <f t="shared" si="16"/>
        <v>6</v>
      </c>
      <c r="N40" s="127">
        <f t="shared" si="11"/>
        <v>1</v>
      </c>
      <c r="AA40" s="165"/>
      <c r="AB40" s="166">
        <v>4</v>
      </c>
      <c r="AC40" s="167">
        <v>11</v>
      </c>
      <c r="AD40" s="167"/>
      <c r="AE40" s="163">
        <v>6</v>
      </c>
      <c r="AF40" s="167"/>
      <c r="AG40" s="163"/>
      <c r="AH40" s="167"/>
      <c r="AI40" s="163"/>
      <c r="AJ40" s="94">
        <f t="shared" si="12"/>
        <v>0</v>
      </c>
      <c r="AK40" s="95">
        <f t="shared" si="13"/>
        <v>6</v>
      </c>
      <c r="AL40" s="127">
        <f t="shared" si="14"/>
        <v>1</v>
      </c>
    </row>
    <row r="41" spans="1:38" ht="12.75" customHeight="1">
      <c r="A41" s="43" t="s">
        <v>310</v>
      </c>
      <c r="B41" s="83" t="s">
        <v>117</v>
      </c>
      <c r="C41" s="128">
        <f t="shared" si="8"/>
        <v>0</v>
      </c>
      <c r="D41" s="129">
        <f t="shared" si="0"/>
        <v>0</v>
      </c>
      <c r="E41" s="130">
        <f t="shared" si="1"/>
        <v>0</v>
      </c>
      <c r="F41" s="130">
        <f t="shared" si="2"/>
        <v>0</v>
      </c>
      <c r="G41" s="131">
        <f t="shared" si="3"/>
        <v>0</v>
      </c>
      <c r="H41" s="130">
        <f t="shared" si="4"/>
        <v>0</v>
      </c>
      <c r="I41" s="131">
        <f t="shared" si="5"/>
        <v>0</v>
      </c>
      <c r="J41" s="130">
        <f t="shared" si="6"/>
        <v>0</v>
      </c>
      <c r="K41" s="131">
        <f t="shared" si="7"/>
        <v>0</v>
      </c>
      <c r="L41" s="94">
        <f t="shared" si="15"/>
        <v>0</v>
      </c>
      <c r="M41" s="95">
        <f t="shared" si="16"/>
        <v>0</v>
      </c>
      <c r="N41" s="127">
        <f t="shared" si="11"/>
        <v>0</v>
      </c>
      <c r="AA41" s="165"/>
      <c r="AB41" s="166"/>
      <c r="AC41" s="167"/>
      <c r="AD41" s="167"/>
      <c r="AE41" s="163"/>
      <c r="AF41" s="167"/>
      <c r="AG41" s="163"/>
      <c r="AH41" s="167"/>
      <c r="AI41" s="163"/>
      <c r="AJ41" s="94">
        <f t="shared" si="12"/>
        <v>0</v>
      </c>
      <c r="AK41" s="95">
        <f t="shared" si="13"/>
        <v>0</v>
      </c>
      <c r="AL41" s="127">
        <f t="shared" si="14"/>
        <v>0</v>
      </c>
    </row>
    <row r="42" spans="1:38" ht="12.75" customHeight="1">
      <c r="A42" s="43" t="s">
        <v>118</v>
      </c>
      <c r="B42" s="84" t="s">
        <v>119</v>
      </c>
      <c r="C42" s="128">
        <f t="shared" si="8"/>
        <v>3</v>
      </c>
      <c r="D42" s="129">
        <f t="shared" si="0"/>
        <v>29</v>
      </c>
      <c r="E42" s="130">
        <f t="shared" si="1"/>
        <v>42</v>
      </c>
      <c r="F42" s="130">
        <f t="shared" si="2"/>
        <v>5</v>
      </c>
      <c r="G42" s="131">
        <f t="shared" si="3"/>
        <v>33</v>
      </c>
      <c r="H42" s="130">
        <f t="shared" si="4"/>
        <v>0</v>
      </c>
      <c r="I42" s="131">
        <f t="shared" si="5"/>
        <v>0</v>
      </c>
      <c r="J42" s="130">
        <f t="shared" si="6"/>
        <v>0</v>
      </c>
      <c r="K42" s="131">
        <f t="shared" si="7"/>
        <v>1</v>
      </c>
      <c r="L42" s="94">
        <f t="shared" si="15"/>
        <v>5</v>
      </c>
      <c r="M42" s="95">
        <f t="shared" si="16"/>
        <v>34</v>
      </c>
      <c r="N42" s="127">
        <f t="shared" si="11"/>
        <v>1</v>
      </c>
      <c r="AA42" s="165">
        <v>3</v>
      </c>
      <c r="AB42" s="166">
        <v>29</v>
      </c>
      <c r="AC42" s="167">
        <v>42</v>
      </c>
      <c r="AD42" s="167">
        <v>5</v>
      </c>
      <c r="AE42" s="163">
        <v>33</v>
      </c>
      <c r="AF42" s="167"/>
      <c r="AG42" s="163"/>
      <c r="AH42" s="167"/>
      <c r="AI42" s="163">
        <v>1</v>
      </c>
      <c r="AJ42" s="94">
        <f t="shared" si="12"/>
        <v>5</v>
      </c>
      <c r="AK42" s="95">
        <f t="shared" si="13"/>
        <v>34</v>
      </c>
      <c r="AL42" s="127">
        <f t="shared" si="14"/>
        <v>1</v>
      </c>
    </row>
    <row r="43" spans="1:38" ht="12.75" customHeight="1">
      <c r="A43" s="43" t="s">
        <v>120</v>
      </c>
      <c r="B43" s="84" t="s">
        <v>121</v>
      </c>
      <c r="C43" s="128">
        <f t="shared" si="8"/>
        <v>0</v>
      </c>
      <c r="D43" s="129">
        <f t="shared" si="0"/>
        <v>0</v>
      </c>
      <c r="E43" s="130">
        <f t="shared" si="1"/>
        <v>0</v>
      </c>
      <c r="F43" s="130">
        <f t="shared" si="2"/>
        <v>0</v>
      </c>
      <c r="G43" s="131">
        <f t="shared" si="3"/>
        <v>0</v>
      </c>
      <c r="H43" s="130">
        <f t="shared" si="4"/>
        <v>0</v>
      </c>
      <c r="I43" s="131">
        <f t="shared" si="5"/>
        <v>0</v>
      </c>
      <c r="J43" s="130">
        <f t="shared" si="6"/>
        <v>0</v>
      </c>
      <c r="K43" s="131">
        <f t="shared" si="7"/>
        <v>0</v>
      </c>
      <c r="L43" s="94">
        <f t="shared" si="15"/>
        <v>0</v>
      </c>
      <c r="M43" s="95">
        <f t="shared" si="16"/>
        <v>0</v>
      </c>
      <c r="N43" s="127">
        <f t="shared" si="11"/>
        <v>0</v>
      </c>
      <c r="AA43" s="165"/>
      <c r="AB43" s="166"/>
      <c r="AC43" s="167"/>
      <c r="AD43" s="167"/>
      <c r="AE43" s="163"/>
      <c r="AF43" s="167"/>
      <c r="AG43" s="163"/>
      <c r="AH43" s="167"/>
      <c r="AI43" s="163"/>
      <c r="AJ43" s="94">
        <f t="shared" si="12"/>
        <v>0</v>
      </c>
      <c r="AK43" s="95">
        <f t="shared" si="13"/>
        <v>0</v>
      </c>
      <c r="AL43" s="127">
        <f t="shared" si="14"/>
        <v>0</v>
      </c>
    </row>
    <row r="44" spans="1:38" ht="12.75" customHeight="1">
      <c r="A44" s="43" t="s">
        <v>374</v>
      </c>
      <c r="B44" s="83" t="s">
        <v>122</v>
      </c>
      <c r="C44" s="128">
        <f t="shared" si="8"/>
        <v>0</v>
      </c>
      <c r="D44" s="129">
        <f t="shared" si="0"/>
        <v>0</v>
      </c>
      <c r="E44" s="130">
        <f t="shared" si="1"/>
        <v>0</v>
      </c>
      <c r="F44" s="130">
        <f t="shared" si="2"/>
        <v>0</v>
      </c>
      <c r="G44" s="131">
        <f t="shared" si="3"/>
        <v>0</v>
      </c>
      <c r="H44" s="130">
        <f t="shared" si="4"/>
        <v>0</v>
      </c>
      <c r="I44" s="131">
        <f t="shared" si="5"/>
        <v>0</v>
      </c>
      <c r="J44" s="130">
        <f t="shared" si="6"/>
        <v>0</v>
      </c>
      <c r="K44" s="131">
        <f t="shared" si="7"/>
        <v>0</v>
      </c>
      <c r="L44" s="94">
        <f t="shared" si="15"/>
        <v>0</v>
      </c>
      <c r="M44" s="95">
        <f t="shared" si="16"/>
        <v>0</v>
      </c>
      <c r="N44" s="127">
        <f t="shared" si="11"/>
        <v>0</v>
      </c>
      <c r="AA44" s="165"/>
      <c r="AB44" s="166"/>
      <c r="AC44" s="167"/>
      <c r="AD44" s="167"/>
      <c r="AE44" s="163"/>
      <c r="AF44" s="167"/>
      <c r="AG44" s="163"/>
      <c r="AH44" s="167"/>
      <c r="AI44" s="163"/>
      <c r="AJ44" s="94">
        <f t="shared" si="12"/>
        <v>0</v>
      </c>
      <c r="AK44" s="95">
        <f t="shared" si="13"/>
        <v>0</v>
      </c>
      <c r="AL44" s="127">
        <f t="shared" si="14"/>
        <v>0</v>
      </c>
    </row>
    <row r="45" spans="1:38" ht="12.75" customHeight="1">
      <c r="A45" s="43" t="s">
        <v>311</v>
      </c>
      <c r="B45" s="83" t="s">
        <v>123</v>
      </c>
      <c r="C45" s="128">
        <f t="shared" si="8"/>
        <v>0</v>
      </c>
      <c r="D45" s="129">
        <f t="shared" si="0"/>
        <v>0</v>
      </c>
      <c r="E45" s="130">
        <f t="shared" si="1"/>
        <v>0</v>
      </c>
      <c r="F45" s="130">
        <f t="shared" si="2"/>
        <v>0</v>
      </c>
      <c r="G45" s="131">
        <f t="shared" si="3"/>
        <v>0</v>
      </c>
      <c r="H45" s="130">
        <f t="shared" si="4"/>
        <v>0</v>
      </c>
      <c r="I45" s="131">
        <f t="shared" si="5"/>
        <v>0</v>
      </c>
      <c r="J45" s="130">
        <f t="shared" si="6"/>
        <v>0</v>
      </c>
      <c r="K45" s="131">
        <f t="shared" si="7"/>
        <v>0</v>
      </c>
      <c r="L45" s="94">
        <f t="shared" si="15"/>
        <v>0</v>
      </c>
      <c r="M45" s="95">
        <f t="shared" si="16"/>
        <v>0</v>
      </c>
      <c r="N45" s="127">
        <f t="shared" si="11"/>
        <v>0</v>
      </c>
      <c r="AA45" s="165"/>
      <c r="AB45" s="166"/>
      <c r="AC45" s="167"/>
      <c r="AD45" s="167"/>
      <c r="AE45" s="163"/>
      <c r="AF45" s="167"/>
      <c r="AG45" s="163"/>
      <c r="AH45" s="167"/>
      <c r="AI45" s="163"/>
      <c r="AJ45" s="94">
        <f t="shared" si="12"/>
        <v>0</v>
      </c>
      <c r="AK45" s="95">
        <f t="shared" si="13"/>
        <v>0</v>
      </c>
      <c r="AL45" s="127">
        <f t="shared" si="14"/>
        <v>0</v>
      </c>
    </row>
    <row r="46" spans="1:38" ht="12.75" customHeight="1">
      <c r="A46" s="43" t="s">
        <v>312</v>
      </c>
      <c r="B46" s="85" t="s">
        <v>124</v>
      </c>
      <c r="C46" s="128">
        <f t="shared" si="8"/>
        <v>0</v>
      </c>
      <c r="D46" s="129">
        <f t="shared" si="0"/>
        <v>0</v>
      </c>
      <c r="E46" s="130">
        <f t="shared" si="1"/>
        <v>0</v>
      </c>
      <c r="F46" s="130">
        <f t="shared" si="2"/>
        <v>0</v>
      </c>
      <c r="G46" s="131">
        <f t="shared" si="3"/>
        <v>0</v>
      </c>
      <c r="H46" s="130">
        <f t="shared" si="4"/>
        <v>0</v>
      </c>
      <c r="I46" s="131">
        <f t="shared" si="5"/>
        <v>0</v>
      </c>
      <c r="J46" s="130">
        <f t="shared" si="6"/>
        <v>0</v>
      </c>
      <c r="K46" s="131">
        <f t="shared" si="7"/>
        <v>0</v>
      </c>
      <c r="L46" s="94">
        <f t="shared" si="15"/>
        <v>0</v>
      </c>
      <c r="M46" s="95">
        <f t="shared" si="16"/>
        <v>0</v>
      </c>
      <c r="N46" s="127">
        <f t="shared" si="11"/>
        <v>0</v>
      </c>
      <c r="AA46" s="165"/>
      <c r="AB46" s="166"/>
      <c r="AC46" s="167"/>
      <c r="AD46" s="167"/>
      <c r="AE46" s="163"/>
      <c r="AF46" s="167"/>
      <c r="AG46" s="163"/>
      <c r="AH46" s="167"/>
      <c r="AI46" s="163"/>
      <c r="AJ46" s="94">
        <f t="shared" si="12"/>
        <v>0</v>
      </c>
      <c r="AK46" s="95">
        <f t="shared" si="13"/>
        <v>0</v>
      </c>
      <c r="AL46" s="127">
        <f t="shared" si="14"/>
        <v>0</v>
      </c>
    </row>
    <row r="47" spans="1:38" ht="12.75" customHeight="1">
      <c r="A47" s="43" t="s">
        <v>313</v>
      </c>
      <c r="B47" s="85" t="s">
        <v>125</v>
      </c>
      <c r="C47" s="128">
        <f t="shared" si="8"/>
        <v>0</v>
      </c>
      <c r="D47" s="129">
        <f t="shared" si="0"/>
        <v>0</v>
      </c>
      <c r="E47" s="130">
        <f t="shared" si="1"/>
        <v>0</v>
      </c>
      <c r="F47" s="130">
        <f t="shared" si="2"/>
        <v>0</v>
      </c>
      <c r="G47" s="131">
        <f t="shared" si="3"/>
        <v>0</v>
      </c>
      <c r="H47" s="130">
        <f t="shared" si="4"/>
        <v>0</v>
      </c>
      <c r="I47" s="131">
        <f t="shared" si="5"/>
        <v>0</v>
      </c>
      <c r="J47" s="130">
        <f t="shared" si="6"/>
        <v>0</v>
      </c>
      <c r="K47" s="131">
        <f t="shared" si="7"/>
        <v>0</v>
      </c>
      <c r="L47" s="94">
        <f t="shared" si="15"/>
        <v>0</v>
      </c>
      <c r="M47" s="95">
        <f t="shared" si="16"/>
        <v>0</v>
      </c>
      <c r="N47" s="127">
        <f t="shared" si="11"/>
        <v>0</v>
      </c>
      <c r="AA47" s="165"/>
      <c r="AB47" s="166"/>
      <c r="AC47" s="167"/>
      <c r="AD47" s="167"/>
      <c r="AE47" s="163"/>
      <c r="AF47" s="167"/>
      <c r="AG47" s="163"/>
      <c r="AH47" s="167"/>
      <c r="AI47" s="163"/>
      <c r="AJ47" s="94">
        <f t="shared" si="12"/>
        <v>0</v>
      </c>
      <c r="AK47" s="95">
        <f t="shared" si="13"/>
        <v>0</v>
      </c>
      <c r="AL47" s="127">
        <f t="shared" si="14"/>
        <v>0</v>
      </c>
    </row>
    <row r="48" spans="1:38" ht="12.75" customHeight="1">
      <c r="A48" s="43" t="s">
        <v>314</v>
      </c>
      <c r="B48" s="85" t="s">
        <v>126</v>
      </c>
      <c r="C48" s="128">
        <f t="shared" si="8"/>
        <v>0</v>
      </c>
      <c r="D48" s="129">
        <f t="shared" si="0"/>
        <v>0</v>
      </c>
      <c r="E48" s="130">
        <f t="shared" si="1"/>
        <v>0</v>
      </c>
      <c r="F48" s="130">
        <f t="shared" si="2"/>
        <v>0</v>
      </c>
      <c r="G48" s="131">
        <f t="shared" si="3"/>
        <v>0</v>
      </c>
      <c r="H48" s="130">
        <f t="shared" si="4"/>
        <v>0</v>
      </c>
      <c r="I48" s="131">
        <f t="shared" si="5"/>
        <v>0</v>
      </c>
      <c r="J48" s="130">
        <f t="shared" si="6"/>
        <v>0</v>
      </c>
      <c r="K48" s="131">
        <f t="shared" si="7"/>
        <v>0</v>
      </c>
      <c r="L48" s="94">
        <f t="shared" si="15"/>
        <v>0</v>
      </c>
      <c r="M48" s="95">
        <f t="shared" si="16"/>
        <v>0</v>
      </c>
      <c r="N48" s="127">
        <f t="shared" si="11"/>
        <v>0</v>
      </c>
      <c r="AA48" s="165"/>
      <c r="AB48" s="166"/>
      <c r="AC48" s="167"/>
      <c r="AD48" s="167"/>
      <c r="AE48" s="163"/>
      <c r="AF48" s="167"/>
      <c r="AG48" s="163"/>
      <c r="AH48" s="167"/>
      <c r="AI48" s="163"/>
      <c r="AJ48" s="94">
        <f t="shared" si="12"/>
        <v>0</v>
      </c>
      <c r="AK48" s="95">
        <f t="shared" si="13"/>
        <v>0</v>
      </c>
      <c r="AL48" s="127">
        <f t="shared" si="14"/>
        <v>0</v>
      </c>
    </row>
    <row r="49" spans="1:38" ht="12.75" customHeight="1">
      <c r="A49" s="43" t="s">
        <v>127</v>
      </c>
      <c r="B49" s="86" t="s">
        <v>128</v>
      </c>
      <c r="C49" s="128">
        <f t="shared" si="8"/>
        <v>2</v>
      </c>
      <c r="D49" s="129">
        <f t="shared" si="0"/>
        <v>5</v>
      </c>
      <c r="E49" s="130">
        <f t="shared" si="1"/>
        <v>11</v>
      </c>
      <c r="F49" s="130">
        <f t="shared" si="2"/>
        <v>2</v>
      </c>
      <c r="G49" s="131">
        <f t="shared" si="3"/>
        <v>5</v>
      </c>
      <c r="H49" s="130">
        <f t="shared" si="4"/>
        <v>0</v>
      </c>
      <c r="I49" s="131">
        <f t="shared" si="5"/>
        <v>0</v>
      </c>
      <c r="J49" s="130">
        <f t="shared" si="6"/>
        <v>0</v>
      </c>
      <c r="K49" s="131">
        <f t="shared" si="7"/>
        <v>0</v>
      </c>
      <c r="L49" s="94">
        <f t="shared" si="15"/>
        <v>2</v>
      </c>
      <c r="M49" s="95">
        <f t="shared" si="16"/>
        <v>5</v>
      </c>
      <c r="N49" s="127">
        <f t="shared" si="11"/>
        <v>1</v>
      </c>
      <c r="AA49" s="165">
        <v>2</v>
      </c>
      <c r="AB49" s="166">
        <v>5</v>
      </c>
      <c r="AC49" s="167">
        <v>11</v>
      </c>
      <c r="AD49" s="167">
        <v>2</v>
      </c>
      <c r="AE49" s="163">
        <v>5</v>
      </c>
      <c r="AF49" s="167"/>
      <c r="AG49" s="163"/>
      <c r="AH49" s="167"/>
      <c r="AI49" s="163"/>
      <c r="AJ49" s="94">
        <f t="shared" si="12"/>
        <v>2</v>
      </c>
      <c r="AK49" s="95">
        <f t="shared" si="13"/>
        <v>5</v>
      </c>
      <c r="AL49" s="127">
        <f t="shared" si="14"/>
        <v>1</v>
      </c>
    </row>
    <row r="50" spans="1:38" ht="12.75" customHeight="1">
      <c r="A50" s="43" t="s">
        <v>129</v>
      </c>
      <c r="B50" s="86" t="s">
        <v>130</v>
      </c>
      <c r="C50" s="134">
        <f t="shared" si="8"/>
        <v>0</v>
      </c>
      <c r="D50" s="135">
        <f t="shared" si="0"/>
        <v>0</v>
      </c>
      <c r="E50" s="130">
        <f t="shared" si="1"/>
        <v>0</v>
      </c>
      <c r="F50" s="130">
        <f t="shared" si="2"/>
        <v>0</v>
      </c>
      <c r="G50" s="131">
        <f t="shared" si="3"/>
        <v>0</v>
      </c>
      <c r="H50" s="130">
        <f t="shared" si="4"/>
        <v>0</v>
      </c>
      <c r="I50" s="131">
        <f t="shared" si="5"/>
        <v>0</v>
      </c>
      <c r="J50" s="130">
        <f t="shared" si="6"/>
        <v>0</v>
      </c>
      <c r="K50" s="131">
        <f t="shared" si="7"/>
        <v>0</v>
      </c>
      <c r="L50" s="94">
        <f t="shared" si="15"/>
        <v>0</v>
      </c>
      <c r="M50" s="95">
        <f t="shared" si="16"/>
        <v>0</v>
      </c>
      <c r="N50" s="127">
        <f t="shared" si="11"/>
        <v>0</v>
      </c>
      <c r="AA50" s="169"/>
      <c r="AB50" s="170"/>
      <c r="AC50" s="167"/>
      <c r="AD50" s="167"/>
      <c r="AE50" s="163"/>
      <c r="AF50" s="167"/>
      <c r="AG50" s="163"/>
      <c r="AH50" s="167"/>
      <c r="AI50" s="163"/>
      <c r="AJ50" s="94">
        <f t="shared" si="12"/>
        <v>0</v>
      </c>
      <c r="AK50" s="95">
        <f t="shared" si="13"/>
        <v>0</v>
      </c>
      <c r="AL50" s="127">
        <f t="shared" si="14"/>
        <v>0</v>
      </c>
    </row>
    <row r="51" spans="1:38" ht="12.75" customHeight="1">
      <c r="A51" s="43" t="s">
        <v>375</v>
      </c>
      <c r="B51" s="85" t="s">
        <v>131</v>
      </c>
      <c r="C51" s="134">
        <f t="shared" si="8"/>
        <v>0</v>
      </c>
      <c r="D51" s="136">
        <f t="shared" si="0"/>
        <v>0</v>
      </c>
      <c r="E51" s="130">
        <f t="shared" si="1"/>
        <v>0</v>
      </c>
      <c r="F51" s="130">
        <f t="shared" si="2"/>
        <v>0</v>
      </c>
      <c r="G51" s="131">
        <f t="shared" si="3"/>
        <v>0</v>
      </c>
      <c r="H51" s="130">
        <f t="shared" si="4"/>
        <v>0</v>
      </c>
      <c r="I51" s="131">
        <f t="shared" si="5"/>
        <v>0</v>
      </c>
      <c r="J51" s="130">
        <f t="shared" si="6"/>
        <v>0</v>
      </c>
      <c r="K51" s="132">
        <f t="shared" si="7"/>
        <v>0</v>
      </c>
      <c r="L51" s="94">
        <f t="shared" si="15"/>
        <v>0</v>
      </c>
      <c r="M51" s="95">
        <f t="shared" si="16"/>
        <v>0</v>
      </c>
      <c r="N51" s="127">
        <f t="shared" si="11"/>
        <v>0</v>
      </c>
      <c r="AA51" s="169"/>
      <c r="AB51" s="171"/>
      <c r="AC51" s="167"/>
      <c r="AD51" s="167"/>
      <c r="AE51" s="163"/>
      <c r="AF51" s="167"/>
      <c r="AG51" s="163"/>
      <c r="AH51" s="167"/>
      <c r="AI51" s="164"/>
      <c r="AJ51" s="94">
        <f t="shared" si="12"/>
        <v>0</v>
      </c>
      <c r="AK51" s="95">
        <f t="shared" si="13"/>
        <v>0</v>
      </c>
      <c r="AL51" s="127">
        <f t="shared" si="14"/>
        <v>0</v>
      </c>
    </row>
    <row r="52" spans="1:38" ht="12.75" customHeight="1">
      <c r="A52" s="43" t="s">
        <v>315</v>
      </c>
      <c r="B52" s="85" t="s">
        <v>132</v>
      </c>
      <c r="C52" s="134">
        <f t="shared" si="8"/>
        <v>0</v>
      </c>
      <c r="D52" s="136">
        <f t="shared" si="0"/>
        <v>0</v>
      </c>
      <c r="E52" s="137">
        <f t="shared" si="1"/>
        <v>0</v>
      </c>
      <c r="F52" s="130">
        <f t="shared" si="2"/>
        <v>0</v>
      </c>
      <c r="G52" s="131">
        <f t="shared" si="3"/>
        <v>0</v>
      </c>
      <c r="H52" s="130">
        <f t="shared" si="4"/>
        <v>0</v>
      </c>
      <c r="I52" s="131">
        <f t="shared" si="5"/>
        <v>0</v>
      </c>
      <c r="J52" s="130">
        <f t="shared" si="6"/>
        <v>0</v>
      </c>
      <c r="K52" s="132">
        <f t="shared" si="7"/>
        <v>0</v>
      </c>
      <c r="L52" s="94">
        <f t="shared" si="15"/>
        <v>0</v>
      </c>
      <c r="M52" s="95">
        <f t="shared" si="16"/>
        <v>0</v>
      </c>
      <c r="N52" s="127">
        <f t="shared" si="11"/>
        <v>0</v>
      </c>
      <c r="AA52" s="169"/>
      <c r="AB52" s="171"/>
      <c r="AC52" s="172"/>
      <c r="AD52" s="167"/>
      <c r="AE52" s="163"/>
      <c r="AF52" s="167"/>
      <c r="AG52" s="163"/>
      <c r="AH52" s="167"/>
      <c r="AI52" s="164"/>
      <c r="AJ52" s="94">
        <f t="shared" si="12"/>
        <v>0</v>
      </c>
      <c r="AK52" s="95">
        <f t="shared" si="13"/>
        <v>0</v>
      </c>
      <c r="AL52" s="127">
        <f t="shared" si="14"/>
        <v>0</v>
      </c>
    </row>
    <row r="53" spans="1:38" ht="12.75" customHeight="1">
      <c r="A53" s="43" t="s">
        <v>316</v>
      </c>
      <c r="B53" s="85" t="s">
        <v>133</v>
      </c>
      <c r="C53" s="134">
        <f t="shared" si="8"/>
        <v>0</v>
      </c>
      <c r="D53" s="136">
        <f t="shared" si="0"/>
        <v>0</v>
      </c>
      <c r="E53" s="130">
        <f t="shared" si="1"/>
        <v>0</v>
      </c>
      <c r="F53" s="130">
        <f t="shared" si="2"/>
        <v>0</v>
      </c>
      <c r="G53" s="131">
        <f t="shared" si="3"/>
        <v>0</v>
      </c>
      <c r="H53" s="130">
        <f t="shared" si="4"/>
        <v>0</v>
      </c>
      <c r="I53" s="131">
        <f t="shared" si="5"/>
        <v>0</v>
      </c>
      <c r="J53" s="130">
        <f t="shared" si="6"/>
        <v>0</v>
      </c>
      <c r="K53" s="132">
        <f t="shared" si="7"/>
        <v>0</v>
      </c>
      <c r="L53" s="94">
        <f t="shared" si="15"/>
        <v>0</v>
      </c>
      <c r="M53" s="95">
        <f t="shared" si="16"/>
        <v>0</v>
      </c>
      <c r="N53" s="127">
        <f t="shared" si="11"/>
        <v>0</v>
      </c>
      <c r="AA53" s="169"/>
      <c r="AB53" s="171"/>
      <c r="AC53" s="167"/>
      <c r="AD53" s="167"/>
      <c r="AE53" s="163"/>
      <c r="AF53" s="167"/>
      <c r="AG53" s="163"/>
      <c r="AH53" s="167"/>
      <c r="AI53" s="164"/>
      <c r="AJ53" s="94">
        <f t="shared" si="12"/>
        <v>0</v>
      </c>
      <c r="AK53" s="95">
        <f t="shared" si="13"/>
        <v>0</v>
      </c>
      <c r="AL53" s="127">
        <f t="shared" si="14"/>
        <v>0</v>
      </c>
    </row>
    <row r="54" spans="1:38" ht="12.75" customHeight="1">
      <c r="A54" s="43" t="s">
        <v>317</v>
      </c>
      <c r="B54" s="85" t="s">
        <v>134</v>
      </c>
      <c r="C54" s="134">
        <f t="shared" si="8"/>
        <v>1</v>
      </c>
      <c r="D54" s="136">
        <f t="shared" si="0"/>
        <v>1</v>
      </c>
      <c r="E54" s="130">
        <f t="shared" si="1"/>
        <v>2</v>
      </c>
      <c r="F54" s="130">
        <f t="shared" si="2"/>
        <v>1</v>
      </c>
      <c r="G54" s="131">
        <f t="shared" si="3"/>
        <v>1</v>
      </c>
      <c r="H54" s="130">
        <f t="shared" si="4"/>
        <v>0</v>
      </c>
      <c r="I54" s="131">
        <f t="shared" si="5"/>
        <v>0</v>
      </c>
      <c r="J54" s="130">
        <f t="shared" si="6"/>
        <v>0</v>
      </c>
      <c r="K54" s="132">
        <f t="shared" si="7"/>
        <v>0</v>
      </c>
      <c r="L54" s="94">
        <f t="shared" si="15"/>
        <v>1</v>
      </c>
      <c r="M54" s="95">
        <f t="shared" si="16"/>
        <v>1</v>
      </c>
      <c r="N54" s="127">
        <f t="shared" si="11"/>
        <v>1</v>
      </c>
      <c r="AA54" s="169">
        <v>1</v>
      </c>
      <c r="AB54" s="171">
        <v>1</v>
      </c>
      <c r="AC54" s="167">
        <v>2</v>
      </c>
      <c r="AD54" s="167">
        <v>1</v>
      </c>
      <c r="AE54" s="163">
        <v>1</v>
      </c>
      <c r="AF54" s="167"/>
      <c r="AG54" s="163"/>
      <c r="AH54" s="167"/>
      <c r="AI54" s="164"/>
      <c r="AJ54" s="94">
        <f t="shared" si="12"/>
        <v>1</v>
      </c>
      <c r="AK54" s="95">
        <f t="shared" si="13"/>
        <v>1</v>
      </c>
      <c r="AL54" s="127">
        <f t="shared" si="14"/>
        <v>1</v>
      </c>
    </row>
    <row r="55" spans="1:38" ht="12.75" customHeight="1">
      <c r="A55" s="43" t="s">
        <v>318</v>
      </c>
      <c r="B55" s="85" t="s">
        <v>135</v>
      </c>
      <c r="C55" s="134">
        <f t="shared" si="8"/>
        <v>0</v>
      </c>
      <c r="D55" s="136">
        <f t="shared" si="0"/>
        <v>0</v>
      </c>
      <c r="E55" s="130">
        <f t="shared" si="1"/>
        <v>0</v>
      </c>
      <c r="F55" s="130">
        <f t="shared" si="2"/>
        <v>0</v>
      </c>
      <c r="G55" s="131">
        <f t="shared" si="3"/>
        <v>0</v>
      </c>
      <c r="H55" s="130">
        <f t="shared" si="4"/>
        <v>0</v>
      </c>
      <c r="I55" s="131">
        <f t="shared" si="5"/>
        <v>0</v>
      </c>
      <c r="J55" s="130">
        <f t="shared" si="6"/>
        <v>0</v>
      </c>
      <c r="K55" s="132">
        <f t="shared" si="7"/>
        <v>0</v>
      </c>
      <c r="L55" s="94">
        <f t="shared" si="15"/>
        <v>0</v>
      </c>
      <c r="M55" s="95">
        <f t="shared" si="16"/>
        <v>0</v>
      </c>
      <c r="N55" s="127">
        <f t="shared" si="11"/>
        <v>0</v>
      </c>
      <c r="AA55" s="169"/>
      <c r="AB55" s="171"/>
      <c r="AC55" s="167"/>
      <c r="AD55" s="167"/>
      <c r="AE55" s="163"/>
      <c r="AF55" s="167"/>
      <c r="AG55" s="163"/>
      <c r="AH55" s="167"/>
      <c r="AI55" s="164"/>
      <c r="AJ55" s="94">
        <f t="shared" si="12"/>
        <v>0</v>
      </c>
      <c r="AK55" s="95">
        <f t="shared" si="13"/>
        <v>0</v>
      </c>
      <c r="AL55" s="127">
        <f t="shared" si="14"/>
        <v>0</v>
      </c>
    </row>
    <row r="56" spans="1:38" ht="12.75" customHeight="1">
      <c r="A56" s="43" t="s">
        <v>136</v>
      </c>
      <c r="B56" s="85" t="s">
        <v>137</v>
      </c>
      <c r="C56" s="134">
        <f t="shared" si="8"/>
        <v>1</v>
      </c>
      <c r="D56" s="136">
        <f t="shared" si="0"/>
        <v>7</v>
      </c>
      <c r="E56" s="130">
        <f t="shared" si="1"/>
        <v>9</v>
      </c>
      <c r="F56" s="130">
        <f t="shared" si="2"/>
        <v>1</v>
      </c>
      <c r="G56" s="131">
        <f t="shared" si="3"/>
        <v>7</v>
      </c>
      <c r="H56" s="130">
        <f t="shared" si="4"/>
        <v>0</v>
      </c>
      <c r="I56" s="131">
        <f t="shared" si="5"/>
        <v>0</v>
      </c>
      <c r="J56" s="130">
        <f t="shared" si="6"/>
        <v>0</v>
      </c>
      <c r="K56" s="132">
        <f t="shared" si="7"/>
        <v>1</v>
      </c>
      <c r="L56" s="94">
        <f t="shared" si="15"/>
        <v>1</v>
      </c>
      <c r="M56" s="95">
        <f t="shared" si="16"/>
        <v>8</v>
      </c>
      <c r="N56" s="127">
        <f t="shared" si="11"/>
        <v>1</v>
      </c>
      <c r="AA56" s="169">
        <v>1</v>
      </c>
      <c r="AB56" s="171">
        <v>7</v>
      </c>
      <c r="AC56" s="167">
        <v>9</v>
      </c>
      <c r="AD56" s="167">
        <v>1</v>
      </c>
      <c r="AE56" s="163">
        <v>7</v>
      </c>
      <c r="AF56" s="167"/>
      <c r="AG56" s="163"/>
      <c r="AH56" s="167"/>
      <c r="AI56" s="164">
        <v>1</v>
      </c>
      <c r="AJ56" s="94">
        <f t="shared" si="12"/>
        <v>1</v>
      </c>
      <c r="AK56" s="95">
        <f t="shared" si="13"/>
        <v>8</v>
      </c>
      <c r="AL56" s="127">
        <f t="shared" si="14"/>
        <v>1</v>
      </c>
    </row>
    <row r="57" spans="1:38" ht="12.75" customHeight="1">
      <c r="A57" s="43" t="s">
        <v>138</v>
      </c>
      <c r="B57" s="85" t="s">
        <v>139</v>
      </c>
      <c r="C57" s="134">
        <f t="shared" si="8"/>
        <v>0</v>
      </c>
      <c r="D57" s="136">
        <f t="shared" si="0"/>
        <v>0</v>
      </c>
      <c r="E57" s="130">
        <f t="shared" si="1"/>
        <v>0</v>
      </c>
      <c r="F57" s="130">
        <f t="shared" si="2"/>
        <v>0</v>
      </c>
      <c r="G57" s="131">
        <f t="shared" si="3"/>
        <v>0</v>
      </c>
      <c r="H57" s="130">
        <f t="shared" si="4"/>
        <v>0</v>
      </c>
      <c r="I57" s="131">
        <f t="shared" si="5"/>
        <v>0</v>
      </c>
      <c r="J57" s="130">
        <f t="shared" si="6"/>
        <v>0</v>
      </c>
      <c r="K57" s="132">
        <f t="shared" si="7"/>
        <v>0</v>
      </c>
      <c r="L57" s="94">
        <f t="shared" si="15"/>
        <v>0</v>
      </c>
      <c r="M57" s="95">
        <f t="shared" si="16"/>
        <v>0</v>
      </c>
      <c r="N57" s="127">
        <f t="shared" si="11"/>
        <v>0</v>
      </c>
      <c r="AA57" s="169"/>
      <c r="AB57" s="171"/>
      <c r="AC57" s="167"/>
      <c r="AD57" s="167"/>
      <c r="AE57" s="163"/>
      <c r="AF57" s="167"/>
      <c r="AG57" s="163"/>
      <c r="AH57" s="167"/>
      <c r="AI57" s="164"/>
      <c r="AJ57" s="94">
        <f t="shared" si="12"/>
        <v>0</v>
      </c>
      <c r="AK57" s="95">
        <f t="shared" si="13"/>
        <v>0</v>
      </c>
      <c r="AL57" s="127">
        <f t="shared" si="14"/>
        <v>0</v>
      </c>
    </row>
    <row r="58" spans="1:38" ht="12.75" customHeight="1">
      <c r="A58" s="43" t="s">
        <v>376</v>
      </c>
      <c r="B58" s="85" t="s">
        <v>140</v>
      </c>
      <c r="C58" s="134">
        <f t="shared" si="8"/>
        <v>0</v>
      </c>
      <c r="D58" s="136">
        <f t="shared" si="0"/>
        <v>0</v>
      </c>
      <c r="E58" s="130">
        <f t="shared" si="1"/>
        <v>0</v>
      </c>
      <c r="F58" s="130">
        <f t="shared" si="2"/>
        <v>0</v>
      </c>
      <c r="G58" s="131">
        <f t="shared" si="3"/>
        <v>0</v>
      </c>
      <c r="H58" s="130">
        <f t="shared" si="4"/>
        <v>0</v>
      </c>
      <c r="I58" s="131">
        <f t="shared" si="5"/>
        <v>0</v>
      </c>
      <c r="J58" s="130">
        <f t="shared" si="6"/>
        <v>0</v>
      </c>
      <c r="K58" s="132">
        <f t="shared" si="7"/>
        <v>0</v>
      </c>
      <c r="L58" s="94">
        <f t="shared" si="15"/>
        <v>0</v>
      </c>
      <c r="M58" s="95">
        <f t="shared" si="16"/>
        <v>0</v>
      </c>
      <c r="N58" s="127">
        <f t="shared" si="11"/>
        <v>0</v>
      </c>
      <c r="AA58" s="169"/>
      <c r="AB58" s="171"/>
      <c r="AC58" s="167"/>
      <c r="AD58" s="167"/>
      <c r="AE58" s="163"/>
      <c r="AF58" s="167"/>
      <c r="AG58" s="163"/>
      <c r="AH58" s="167"/>
      <c r="AI58" s="164"/>
      <c r="AJ58" s="94">
        <f t="shared" si="12"/>
        <v>0</v>
      </c>
      <c r="AK58" s="95">
        <f t="shared" si="13"/>
        <v>0</v>
      </c>
      <c r="AL58" s="127">
        <f t="shared" si="14"/>
        <v>0</v>
      </c>
    </row>
    <row r="59" spans="1:38" ht="12.75" customHeight="1">
      <c r="A59" s="43" t="s">
        <v>319</v>
      </c>
      <c r="B59" s="85" t="s">
        <v>141</v>
      </c>
      <c r="C59" s="134">
        <f t="shared" si="8"/>
        <v>1</v>
      </c>
      <c r="D59" s="136">
        <f t="shared" si="0"/>
        <v>0</v>
      </c>
      <c r="E59" s="130">
        <f t="shared" si="1"/>
        <v>1</v>
      </c>
      <c r="F59" s="130">
        <f t="shared" si="2"/>
        <v>1</v>
      </c>
      <c r="G59" s="131">
        <f t="shared" si="3"/>
        <v>0</v>
      </c>
      <c r="H59" s="130">
        <f t="shared" si="4"/>
        <v>0</v>
      </c>
      <c r="I59" s="131">
        <f t="shared" si="5"/>
        <v>0</v>
      </c>
      <c r="J59" s="130">
        <f t="shared" si="6"/>
        <v>0</v>
      </c>
      <c r="K59" s="132">
        <f t="shared" si="7"/>
        <v>0</v>
      </c>
      <c r="L59" s="94">
        <f t="shared" si="15"/>
        <v>1</v>
      </c>
      <c r="M59" s="95">
        <f t="shared" si="16"/>
        <v>0</v>
      </c>
      <c r="N59" s="127">
        <f t="shared" si="11"/>
        <v>1</v>
      </c>
      <c r="AA59" s="169">
        <v>1</v>
      </c>
      <c r="AB59" s="171"/>
      <c r="AC59" s="167">
        <v>1</v>
      </c>
      <c r="AD59" s="167">
        <v>1</v>
      </c>
      <c r="AE59" s="163"/>
      <c r="AF59" s="167"/>
      <c r="AG59" s="163"/>
      <c r="AH59" s="167"/>
      <c r="AI59" s="164"/>
      <c r="AJ59" s="94">
        <f t="shared" si="12"/>
        <v>1</v>
      </c>
      <c r="AK59" s="95">
        <f t="shared" si="13"/>
        <v>0</v>
      </c>
      <c r="AL59" s="127">
        <f t="shared" si="14"/>
        <v>1</v>
      </c>
    </row>
    <row r="60" spans="1:38" ht="12.75" customHeight="1">
      <c r="A60" s="43" t="s">
        <v>320</v>
      </c>
      <c r="B60" s="85" t="s">
        <v>142</v>
      </c>
      <c r="C60" s="134">
        <f t="shared" si="8"/>
        <v>0</v>
      </c>
      <c r="D60" s="136">
        <f t="shared" si="0"/>
        <v>0</v>
      </c>
      <c r="E60" s="130">
        <f t="shared" si="1"/>
        <v>0</v>
      </c>
      <c r="F60" s="130">
        <f t="shared" si="2"/>
        <v>0</v>
      </c>
      <c r="G60" s="131">
        <f t="shared" si="3"/>
        <v>0</v>
      </c>
      <c r="H60" s="130">
        <f t="shared" si="4"/>
        <v>0</v>
      </c>
      <c r="I60" s="131">
        <f t="shared" si="5"/>
        <v>0</v>
      </c>
      <c r="J60" s="130">
        <f t="shared" si="6"/>
        <v>0</v>
      </c>
      <c r="K60" s="132">
        <f t="shared" si="7"/>
        <v>0</v>
      </c>
      <c r="L60" s="94">
        <f t="shared" si="15"/>
        <v>0</v>
      </c>
      <c r="M60" s="95">
        <f t="shared" si="16"/>
        <v>0</v>
      </c>
      <c r="N60" s="127">
        <f t="shared" si="11"/>
        <v>0</v>
      </c>
      <c r="AA60" s="169"/>
      <c r="AB60" s="171"/>
      <c r="AC60" s="167"/>
      <c r="AD60" s="167"/>
      <c r="AE60" s="163"/>
      <c r="AF60" s="167"/>
      <c r="AG60" s="163"/>
      <c r="AH60" s="167"/>
      <c r="AI60" s="164"/>
      <c r="AJ60" s="94">
        <f t="shared" si="12"/>
        <v>0</v>
      </c>
      <c r="AK60" s="95">
        <f t="shared" si="13"/>
        <v>0</v>
      </c>
      <c r="AL60" s="127">
        <f t="shared" si="14"/>
        <v>0</v>
      </c>
    </row>
    <row r="61" spans="1:38" ht="12.75" customHeight="1">
      <c r="A61" s="43" t="s">
        <v>321</v>
      </c>
      <c r="B61" s="85" t="s">
        <v>143</v>
      </c>
      <c r="C61" s="134">
        <f t="shared" si="8"/>
        <v>0</v>
      </c>
      <c r="D61" s="136">
        <f t="shared" si="0"/>
        <v>0</v>
      </c>
      <c r="E61" s="130">
        <f t="shared" si="1"/>
        <v>1</v>
      </c>
      <c r="F61" s="130">
        <f t="shared" si="2"/>
        <v>0</v>
      </c>
      <c r="G61" s="131">
        <f t="shared" si="3"/>
        <v>0</v>
      </c>
      <c r="H61" s="130">
        <f t="shared" si="4"/>
        <v>0</v>
      </c>
      <c r="I61" s="131">
        <f t="shared" si="5"/>
        <v>0</v>
      </c>
      <c r="J61" s="130">
        <f t="shared" si="6"/>
        <v>0</v>
      </c>
      <c r="K61" s="132">
        <f t="shared" si="7"/>
        <v>0</v>
      </c>
      <c r="L61" s="94">
        <f t="shared" si="15"/>
        <v>0</v>
      </c>
      <c r="M61" s="95">
        <f t="shared" si="16"/>
        <v>0</v>
      </c>
      <c r="N61" s="127">
        <f t="shared" si="11"/>
        <v>0</v>
      </c>
      <c r="AA61" s="169"/>
      <c r="AB61" s="171"/>
      <c r="AC61" s="167">
        <v>1</v>
      </c>
      <c r="AD61" s="167"/>
      <c r="AE61" s="163"/>
      <c r="AF61" s="167"/>
      <c r="AG61" s="163"/>
      <c r="AH61" s="167"/>
      <c r="AI61" s="164"/>
      <c r="AJ61" s="94">
        <f t="shared" si="12"/>
        <v>0</v>
      </c>
      <c r="AK61" s="95">
        <f t="shared" si="13"/>
        <v>0</v>
      </c>
      <c r="AL61" s="127">
        <f t="shared" si="14"/>
        <v>0</v>
      </c>
    </row>
    <row r="62" spans="1:38" ht="12.75" customHeight="1">
      <c r="A62" s="43" t="s">
        <v>322</v>
      </c>
      <c r="B62" s="85" t="s">
        <v>144</v>
      </c>
      <c r="C62" s="134">
        <f t="shared" si="8"/>
        <v>0</v>
      </c>
      <c r="D62" s="136">
        <f t="shared" si="0"/>
        <v>0</v>
      </c>
      <c r="E62" s="130">
        <f t="shared" si="1"/>
        <v>0</v>
      </c>
      <c r="F62" s="130">
        <f t="shared" si="2"/>
        <v>0</v>
      </c>
      <c r="G62" s="131">
        <f t="shared" si="3"/>
        <v>0</v>
      </c>
      <c r="H62" s="130">
        <f t="shared" si="4"/>
        <v>0</v>
      </c>
      <c r="I62" s="131">
        <f t="shared" si="5"/>
        <v>0</v>
      </c>
      <c r="J62" s="130">
        <f t="shared" si="6"/>
        <v>0</v>
      </c>
      <c r="K62" s="132">
        <f t="shared" si="7"/>
        <v>0</v>
      </c>
      <c r="L62" s="94">
        <f t="shared" si="15"/>
        <v>0</v>
      </c>
      <c r="M62" s="95">
        <f t="shared" si="16"/>
        <v>0</v>
      </c>
      <c r="N62" s="127">
        <f t="shared" si="11"/>
        <v>0</v>
      </c>
      <c r="AA62" s="169"/>
      <c r="AB62" s="171"/>
      <c r="AC62" s="167"/>
      <c r="AD62" s="167"/>
      <c r="AE62" s="163"/>
      <c r="AF62" s="167"/>
      <c r="AG62" s="163"/>
      <c r="AH62" s="167"/>
      <c r="AI62" s="164"/>
      <c r="AJ62" s="94">
        <f t="shared" si="12"/>
        <v>0</v>
      </c>
      <c r="AK62" s="95">
        <f t="shared" si="13"/>
        <v>0</v>
      </c>
      <c r="AL62" s="127">
        <f t="shared" si="14"/>
        <v>0</v>
      </c>
    </row>
    <row r="63" spans="1:38" ht="12.75" customHeight="1">
      <c r="A63" s="43" t="s">
        <v>145</v>
      </c>
      <c r="B63" s="85" t="s">
        <v>146</v>
      </c>
      <c r="C63" s="134">
        <f t="shared" si="8"/>
        <v>17</v>
      </c>
      <c r="D63" s="136">
        <f t="shared" si="0"/>
        <v>66</v>
      </c>
      <c r="E63" s="130">
        <f t="shared" si="1"/>
        <v>102</v>
      </c>
      <c r="F63" s="130">
        <f t="shared" si="2"/>
        <v>16</v>
      </c>
      <c r="G63" s="131">
        <f t="shared" si="3"/>
        <v>56</v>
      </c>
      <c r="H63" s="130">
        <f t="shared" si="4"/>
        <v>0</v>
      </c>
      <c r="I63" s="131">
        <f t="shared" si="5"/>
        <v>1</v>
      </c>
      <c r="J63" s="130">
        <f t="shared" si="6"/>
        <v>0</v>
      </c>
      <c r="K63" s="132">
        <f t="shared" si="7"/>
        <v>9</v>
      </c>
      <c r="L63" s="94">
        <f t="shared" si="15"/>
        <v>16</v>
      </c>
      <c r="M63" s="95">
        <f t="shared" si="16"/>
        <v>66</v>
      </c>
      <c r="N63" s="127">
        <f t="shared" si="11"/>
        <v>1</v>
      </c>
      <c r="AA63" s="169">
        <v>17</v>
      </c>
      <c r="AB63" s="171">
        <v>66</v>
      </c>
      <c r="AC63" s="167">
        <v>102</v>
      </c>
      <c r="AD63" s="167">
        <v>16</v>
      </c>
      <c r="AE63" s="163">
        <v>56</v>
      </c>
      <c r="AF63" s="167"/>
      <c r="AG63" s="163">
        <v>1</v>
      </c>
      <c r="AH63" s="167"/>
      <c r="AI63" s="164">
        <v>9</v>
      </c>
      <c r="AJ63" s="94">
        <f t="shared" si="12"/>
        <v>16</v>
      </c>
      <c r="AK63" s="95">
        <f t="shared" si="13"/>
        <v>66</v>
      </c>
      <c r="AL63" s="127">
        <f t="shared" si="14"/>
        <v>1</v>
      </c>
    </row>
    <row r="64" spans="1:38" ht="12.75" customHeight="1">
      <c r="A64" s="43" t="s">
        <v>147</v>
      </c>
      <c r="B64" s="85" t="s">
        <v>148</v>
      </c>
      <c r="C64" s="134">
        <f t="shared" si="8"/>
        <v>1</v>
      </c>
      <c r="D64" s="136">
        <f t="shared" si="0"/>
        <v>4</v>
      </c>
      <c r="E64" s="130">
        <f t="shared" si="1"/>
        <v>7</v>
      </c>
      <c r="F64" s="130">
        <f t="shared" si="2"/>
        <v>2</v>
      </c>
      <c r="G64" s="131">
        <f t="shared" si="3"/>
        <v>5</v>
      </c>
      <c r="H64" s="130">
        <f t="shared" si="4"/>
        <v>0</v>
      </c>
      <c r="I64" s="131">
        <f t="shared" si="5"/>
        <v>0</v>
      </c>
      <c r="J64" s="130">
        <f t="shared" si="6"/>
        <v>0</v>
      </c>
      <c r="K64" s="132">
        <f t="shared" si="7"/>
        <v>0</v>
      </c>
      <c r="L64" s="94">
        <f t="shared" si="15"/>
        <v>2</v>
      </c>
      <c r="M64" s="95">
        <f t="shared" si="16"/>
        <v>5</v>
      </c>
      <c r="N64" s="127">
        <f t="shared" si="11"/>
        <v>1</v>
      </c>
      <c r="AA64" s="169">
        <v>1</v>
      </c>
      <c r="AB64" s="171">
        <v>4</v>
      </c>
      <c r="AC64" s="167">
        <v>7</v>
      </c>
      <c r="AD64" s="167">
        <v>2</v>
      </c>
      <c r="AE64" s="163">
        <v>5</v>
      </c>
      <c r="AF64" s="167"/>
      <c r="AG64" s="163"/>
      <c r="AH64" s="167"/>
      <c r="AI64" s="164"/>
      <c r="AJ64" s="94">
        <f t="shared" si="12"/>
        <v>2</v>
      </c>
      <c r="AK64" s="95">
        <f t="shared" si="13"/>
        <v>5</v>
      </c>
      <c r="AL64" s="127">
        <f t="shared" si="14"/>
        <v>1</v>
      </c>
    </row>
    <row r="65" spans="1:38" ht="12.75" customHeight="1">
      <c r="A65" s="43" t="s">
        <v>377</v>
      </c>
      <c r="B65" s="85" t="s">
        <v>149</v>
      </c>
      <c r="C65" s="134">
        <f t="shared" si="8"/>
        <v>1</v>
      </c>
      <c r="D65" s="136">
        <f t="shared" si="0"/>
        <v>0</v>
      </c>
      <c r="E65" s="130">
        <f t="shared" si="1"/>
        <v>1</v>
      </c>
      <c r="F65" s="130">
        <f t="shared" si="2"/>
        <v>1</v>
      </c>
      <c r="G65" s="131">
        <f t="shared" si="3"/>
        <v>0</v>
      </c>
      <c r="H65" s="130">
        <f t="shared" si="4"/>
        <v>0</v>
      </c>
      <c r="I65" s="131">
        <f t="shared" si="5"/>
        <v>0</v>
      </c>
      <c r="J65" s="130">
        <f t="shared" si="6"/>
        <v>0</v>
      </c>
      <c r="K65" s="132">
        <f t="shared" si="7"/>
        <v>0</v>
      </c>
      <c r="L65" s="94">
        <f t="shared" si="15"/>
        <v>1</v>
      </c>
      <c r="M65" s="95">
        <f t="shared" si="16"/>
        <v>0</v>
      </c>
      <c r="N65" s="127">
        <f t="shared" si="11"/>
        <v>1</v>
      </c>
      <c r="AA65" s="169">
        <v>1</v>
      </c>
      <c r="AB65" s="171"/>
      <c r="AC65" s="167">
        <v>1</v>
      </c>
      <c r="AD65" s="167">
        <v>1</v>
      </c>
      <c r="AE65" s="163"/>
      <c r="AF65" s="167"/>
      <c r="AG65" s="163"/>
      <c r="AH65" s="167"/>
      <c r="AI65" s="164"/>
      <c r="AJ65" s="94">
        <f t="shared" si="12"/>
        <v>1</v>
      </c>
      <c r="AK65" s="95">
        <f t="shared" si="13"/>
        <v>0</v>
      </c>
      <c r="AL65" s="127">
        <f t="shared" si="14"/>
        <v>1</v>
      </c>
    </row>
    <row r="66" spans="1:38" ht="12.75" customHeight="1">
      <c r="A66" s="43" t="s">
        <v>378</v>
      </c>
      <c r="B66" s="85" t="s">
        <v>150</v>
      </c>
      <c r="C66" s="134">
        <f t="shared" si="8"/>
        <v>2</v>
      </c>
      <c r="D66" s="136">
        <f t="shared" si="0"/>
        <v>6</v>
      </c>
      <c r="E66" s="130">
        <f t="shared" si="1"/>
        <v>12</v>
      </c>
      <c r="F66" s="130">
        <f t="shared" si="2"/>
        <v>2</v>
      </c>
      <c r="G66" s="131">
        <f t="shared" si="3"/>
        <v>6</v>
      </c>
      <c r="H66" s="130">
        <f t="shared" si="4"/>
        <v>0</v>
      </c>
      <c r="I66" s="131">
        <f t="shared" si="5"/>
        <v>0</v>
      </c>
      <c r="J66" s="130">
        <f t="shared" si="6"/>
        <v>0</v>
      </c>
      <c r="K66" s="132">
        <f t="shared" si="7"/>
        <v>0</v>
      </c>
      <c r="L66" s="94">
        <f t="shared" si="15"/>
        <v>2</v>
      </c>
      <c r="M66" s="95">
        <f t="shared" si="16"/>
        <v>6</v>
      </c>
      <c r="N66" s="127">
        <f t="shared" si="11"/>
        <v>1</v>
      </c>
      <c r="AA66" s="169">
        <v>2</v>
      </c>
      <c r="AB66" s="171">
        <v>6</v>
      </c>
      <c r="AC66" s="167">
        <v>12</v>
      </c>
      <c r="AD66" s="167">
        <v>2</v>
      </c>
      <c r="AE66" s="163">
        <v>6</v>
      </c>
      <c r="AF66" s="167"/>
      <c r="AG66" s="163"/>
      <c r="AH66" s="167"/>
      <c r="AI66" s="164"/>
      <c r="AJ66" s="94">
        <f t="shared" si="12"/>
        <v>2</v>
      </c>
      <c r="AK66" s="95">
        <f t="shared" si="13"/>
        <v>6</v>
      </c>
      <c r="AL66" s="127">
        <f t="shared" si="14"/>
        <v>1</v>
      </c>
    </row>
    <row r="67" spans="1:38" ht="12.75" customHeight="1">
      <c r="A67" s="43" t="s">
        <v>379</v>
      </c>
      <c r="B67" s="85" t="s">
        <v>340</v>
      </c>
      <c r="C67" s="134">
        <f t="shared" si="8"/>
        <v>1</v>
      </c>
      <c r="D67" s="136">
        <f t="shared" si="0"/>
        <v>2</v>
      </c>
      <c r="E67" s="130">
        <f t="shared" si="1"/>
        <v>1</v>
      </c>
      <c r="F67" s="130">
        <f t="shared" si="2"/>
        <v>1</v>
      </c>
      <c r="G67" s="131">
        <f t="shared" si="3"/>
        <v>0</v>
      </c>
      <c r="H67" s="130">
        <f t="shared" si="4"/>
        <v>0</v>
      </c>
      <c r="I67" s="131">
        <f t="shared" si="5"/>
        <v>0</v>
      </c>
      <c r="J67" s="130">
        <f t="shared" si="6"/>
        <v>0</v>
      </c>
      <c r="K67" s="132">
        <f t="shared" si="7"/>
        <v>0</v>
      </c>
      <c r="L67" s="94">
        <f>F67+H67+J67</f>
        <v>1</v>
      </c>
      <c r="M67" s="95">
        <f>G67+I67+K67</f>
        <v>0</v>
      </c>
      <c r="N67" s="127">
        <f t="shared" si="11"/>
        <v>1</v>
      </c>
      <c r="AA67" s="169">
        <v>1</v>
      </c>
      <c r="AB67" s="171">
        <v>2</v>
      </c>
      <c r="AC67" s="167">
        <v>1</v>
      </c>
      <c r="AD67" s="167">
        <v>1</v>
      </c>
      <c r="AE67" s="163"/>
      <c r="AF67" s="167"/>
      <c r="AG67" s="163"/>
      <c r="AH67" s="167"/>
      <c r="AI67" s="164"/>
      <c r="AJ67" s="94">
        <f>AD67+AF67+AH67</f>
        <v>1</v>
      </c>
      <c r="AK67" s="95">
        <f>AE67+AG67+AI67</f>
        <v>0</v>
      </c>
      <c r="AL67" s="127">
        <f t="shared" si="14"/>
        <v>1</v>
      </c>
    </row>
    <row r="68" spans="1:38" ht="12.75" customHeight="1">
      <c r="A68" s="43" t="s">
        <v>151</v>
      </c>
      <c r="B68" s="85" t="s">
        <v>152</v>
      </c>
      <c r="C68" s="134">
        <f t="shared" si="8"/>
        <v>30</v>
      </c>
      <c r="D68" s="136">
        <f t="shared" si="0"/>
        <v>161</v>
      </c>
      <c r="E68" s="130">
        <f t="shared" si="1"/>
        <v>219</v>
      </c>
      <c r="F68" s="130">
        <f t="shared" si="2"/>
        <v>26</v>
      </c>
      <c r="G68" s="131">
        <f t="shared" si="3"/>
        <v>140</v>
      </c>
      <c r="H68" s="130">
        <f t="shared" si="4"/>
        <v>0</v>
      </c>
      <c r="I68" s="131">
        <f t="shared" si="5"/>
        <v>0</v>
      </c>
      <c r="J68" s="130">
        <f t="shared" si="6"/>
        <v>0</v>
      </c>
      <c r="K68" s="132">
        <f t="shared" si="7"/>
        <v>9</v>
      </c>
      <c r="L68" s="94">
        <f t="shared" si="15"/>
        <v>26</v>
      </c>
      <c r="M68" s="95">
        <f t="shared" si="16"/>
        <v>149</v>
      </c>
      <c r="N68" s="127">
        <f t="shared" si="11"/>
        <v>1</v>
      </c>
      <c r="AA68" s="169">
        <v>30</v>
      </c>
      <c r="AB68" s="171">
        <v>161</v>
      </c>
      <c r="AC68" s="167">
        <v>219</v>
      </c>
      <c r="AD68" s="167">
        <v>26</v>
      </c>
      <c r="AE68" s="163">
        <v>140</v>
      </c>
      <c r="AF68" s="167"/>
      <c r="AG68" s="163"/>
      <c r="AH68" s="167"/>
      <c r="AI68" s="164">
        <v>9</v>
      </c>
      <c r="AJ68" s="94">
        <f aca="true" t="shared" si="17" ref="AJ68:AJ132">AD68+AF68+AH68</f>
        <v>26</v>
      </c>
      <c r="AK68" s="95">
        <f aca="true" t="shared" si="18" ref="AK68:AK132">AE68+AG68+AI68</f>
        <v>149</v>
      </c>
      <c r="AL68" s="127">
        <f t="shared" si="14"/>
        <v>1</v>
      </c>
    </row>
    <row r="69" spans="1:38" ht="12.75" customHeight="1">
      <c r="A69" s="43" t="s">
        <v>153</v>
      </c>
      <c r="B69" s="85" t="s">
        <v>154</v>
      </c>
      <c r="C69" s="134">
        <f t="shared" si="8"/>
        <v>645</v>
      </c>
      <c r="D69" s="136">
        <f t="shared" si="0"/>
        <v>2358</v>
      </c>
      <c r="E69" s="130">
        <f t="shared" si="1"/>
        <v>3131</v>
      </c>
      <c r="F69" s="130">
        <f t="shared" si="2"/>
        <v>664</v>
      </c>
      <c r="G69" s="131">
        <f t="shared" si="3"/>
        <v>2081</v>
      </c>
      <c r="H69" s="130">
        <f t="shared" si="4"/>
        <v>2</v>
      </c>
      <c r="I69" s="131">
        <f t="shared" si="5"/>
        <v>13</v>
      </c>
      <c r="J69" s="130">
        <f t="shared" si="6"/>
        <v>10</v>
      </c>
      <c r="K69" s="132">
        <f t="shared" si="7"/>
        <v>293</v>
      </c>
      <c r="L69" s="94">
        <f t="shared" si="15"/>
        <v>676</v>
      </c>
      <c r="M69" s="95">
        <f t="shared" si="16"/>
        <v>2387</v>
      </c>
      <c r="N69" s="127">
        <f t="shared" si="11"/>
        <v>1</v>
      </c>
      <c r="AA69" s="169">
        <v>645</v>
      </c>
      <c r="AB69" s="171">
        <v>2358</v>
      </c>
      <c r="AC69" s="167">
        <v>3131</v>
      </c>
      <c r="AD69" s="167">
        <v>664</v>
      </c>
      <c r="AE69" s="163">
        <v>2081</v>
      </c>
      <c r="AF69" s="167">
        <v>2</v>
      </c>
      <c r="AG69" s="163">
        <v>13</v>
      </c>
      <c r="AH69" s="167">
        <v>10</v>
      </c>
      <c r="AI69" s="164">
        <v>293</v>
      </c>
      <c r="AJ69" s="94">
        <f t="shared" si="17"/>
        <v>676</v>
      </c>
      <c r="AK69" s="95">
        <f t="shared" si="18"/>
        <v>2387</v>
      </c>
      <c r="AL69" s="127">
        <f t="shared" si="14"/>
        <v>1</v>
      </c>
    </row>
    <row r="70" spans="1:38" ht="12.75" customHeight="1">
      <c r="A70" s="43" t="s">
        <v>155</v>
      </c>
      <c r="B70" s="85" t="s">
        <v>156</v>
      </c>
      <c r="C70" s="134">
        <f t="shared" si="8"/>
        <v>0</v>
      </c>
      <c r="D70" s="136">
        <f aca="true" t="shared" si="19" ref="D70:D133">ROUND(AB70,0)</f>
        <v>2</v>
      </c>
      <c r="E70" s="130">
        <f aca="true" t="shared" si="20" ref="E70:E133">ROUND(AC70,0)</f>
        <v>2</v>
      </c>
      <c r="F70" s="130">
        <f aca="true" t="shared" si="21" ref="F70:F133">ROUND(AD70,0)</f>
        <v>0</v>
      </c>
      <c r="G70" s="131">
        <f aca="true" t="shared" si="22" ref="G70:G133">ROUND(AE70,0)</f>
        <v>2</v>
      </c>
      <c r="H70" s="130">
        <f aca="true" t="shared" si="23" ref="H70:H133">ROUND(AF70,0)</f>
        <v>0</v>
      </c>
      <c r="I70" s="131">
        <f aca="true" t="shared" si="24" ref="I70:I133">ROUND(AG70,0)</f>
        <v>0</v>
      </c>
      <c r="J70" s="130">
        <f aca="true" t="shared" si="25" ref="J70:J133">ROUND(AH70,0)</f>
        <v>0</v>
      </c>
      <c r="K70" s="132">
        <f aca="true" t="shared" si="26" ref="K70:K133">ROUND(AI70,0)</f>
        <v>0</v>
      </c>
      <c r="L70" s="94">
        <f t="shared" si="15"/>
        <v>0</v>
      </c>
      <c r="M70" s="95">
        <f t="shared" si="16"/>
        <v>2</v>
      </c>
      <c r="N70" s="127">
        <f t="shared" si="11"/>
        <v>1</v>
      </c>
      <c r="AA70" s="169"/>
      <c r="AB70" s="171">
        <v>2</v>
      </c>
      <c r="AC70" s="167">
        <v>2</v>
      </c>
      <c r="AD70" s="167"/>
      <c r="AE70" s="163">
        <v>2</v>
      </c>
      <c r="AF70" s="167"/>
      <c r="AG70" s="163"/>
      <c r="AH70" s="167"/>
      <c r="AI70" s="164"/>
      <c r="AJ70" s="94">
        <f t="shared" si="17"/>
        <v>0</v>
      </c>
      <c r="AK70" s="95">
        <f t="shared" si="18"/>
        <v>2</v>
      </c>
      <c r="AL70" s="127">
        <f t="shared" si="14"/>
        <v>1</v>
      </c>
    </row>
    <row r="71" spans="1:38" ht="12.75" customHeight="1">
      <c r="A71" s="43" t="s">
        <v>380</v>
      </c>
      <c r="B71" s="85" t="s">
        <v>157</v>
      </c>
      <c r="C71" s="134">
        <f aca="true" t="shared" si="27" ref="C71:C134">ROUND(AA71,0)</f>
        <v>0</v>
      </c>
      <c r="D71" s="136">
        <f t="shared" si="19"/>
        <v>3</v>
      </c>
      <c r="E71" s="130">
        <f t="shared" si="20"/>
        <v>15</v>
      </c>
      <c r="F71" s="130">
        <f t="shared" si="21"/>
        <v>0</v>
      </c>
      <c r="G71" s="131">
        <f t="shared" si="22"/>
        <v>0</v>
      </c>
      <c r="H71" s="130">
        <f t="shared" si="23"/>
        <v>0</v>
      </c>
      <c r="I71" s="131">
        <f t="shared" si="24"/>
        <v>1</v>
      </c>
      <c r="J71" s="130">
        <f t="shared" si="25"/>
        <v>0</v>
      </c>
      <c r="K71" s="132">
        <f t="shared" si="26"/>
        <v>1</v>
      </c>
      <c r="L71" s="94">
        <f t="shared" si="15"/>
        <v>0</v>
      </c>
      <c r="M71" s="95">
        <f t="shared" si="16"/>
        <v>2</v>
      </c>
      <c r="N71" s="127">
        <f aca="true" t="shared" si="28" ref="N71:N134">IF((L71+M71)&gt;0,1,0)</f>
        <v>1</v>
      </c>
      <c r="AA71" s="169"/>
      <c r="AB71" s="171">
        <v>3</v>
      </c>
      <c r="AC71" s="167">
        <v>15</v>
      </c>
      <c r="AD71" s="167"/>
      <c r="AE71" s="163"/>
      <c r="AF71" s="167"/>
      <c r="AG71" s="163">
        <v>1</v>
      </c>
      <c r="AH71" s="167"/>
      <c r="AI71" s="164">
        <v>1</v>
      </c>
      <c r="AJ71" s="94">
        <f t="shared" si="17"/>
        <v>0</v>
      </c>
      <c r="AK71" s="95">
        <f t="shared" si="18"/>
        <v>2</v>
      </c>
      <c r="AL71" s="127">
        <f aca="true" t="shared" si="29" ref="AL71:AL134">IF((AJ71+AK71)&gt;0,1,0)</f>
        <v>1</v>
      </c>
    </row>
    <row r="72" spans="1:38" ht="12.75" customHeight="1">
      <c r="A72" s="43" t="s">
        <v>381</v>
      </c>
      <c r="B72" s="85" t="s">
        <v>158</v>
      </c>
      <c r="C72" s="134">
        <f t="shared" si="27"/>
        <v>0</v>
      </c>
      <c r="D72" s="136">
        <f t="shared" si="19"/>
        <v>1</v>
      </c>
      <c r="E72" s="130">
        <f t="shared" si="20"/>
        <v>1</v>
      </c>
      <c r="F72" s="130">
        <f t="shared" si="21"/>
        <v>0</v>
      </c>
      <c r="G72" s="131">
        <f t="shared" si="22"/>
        <v>1</v>
      </c>
      <c r="H72" s="130">
        <f t="shared" si="23"/>
        <v>0</v>
      </c>
      <c r="I72" s="131">
        <f t="shared" si="24"/>
        <v>0</v>
      </c>
      <c r="J72" s="130">
        <f t="shared" si="25"/>
        <v>0</v>
      </c>
      <c r="K72" s="132">
        <f t="shared" si="26"/>
        <v>0</v>
      </c>
      <c r="L72" s="94">
        <f t="shared" si="15"/>
        <v>0</v>
      </c>
      <c r="M72" s="95">
        <f t="shared" si="16"/>
        <v>1</v>
      </c>
      <c r="N72" s="127">
        <f t="shared" si="28"/>
        <v>1</v>
      </c>
      <c r="AA72" s="169"/>
      <c r="AB72" s="171">
        <v>1</v>
      </c>
      <c r="AC72" s="167">
        <v>1</v>
      </c>
      <c r="AD72" s="167"/>
      <c r="AE72" s="163">
        <v>1</v>
      </c>
      <c r="AF72" s="167"/>
      <c r="AG72" s="163"/>
      <c r="AH72" s="167"/>
      <c r="AI72" s="164"/>
      <c r="AJ72" s="94">
        <f t="shared" si="17"/>
        <v>0</v>
      </c>
      <c r="AK72" s="95">
        <f t="shared" si="18"/>
        <v>1</v>
      </c>
      <c r="AL72" s="127">
        <f t="shared" si="29"/>
        <v>1</v>
      </c>
    </row>
    <row r="73" spans="1:38" ht="12.75" customHeight="1">
      <c r="A73" s="43" t="s">
        <v>159</v>
      </c>
      <c r="B73" s="85" t="s">
        <v>160</v>
      </c>
      <c r="C73" s="134">
        <f t="shared" si="27"/>
        <v>8</v>
      </c>
      <c r="D73" s="136">
        <f t="shared" si="19"/>
        <v>4</v>
      </c>
      <c r="E73" s="130">
        <f t="shared" si="20"/>
        <v>26</v>
      </c>
      <c r="F73" s="130">
        <f t="shared" si="21"/>
        <v>7</v>
      </c>
      <c r="G73" s="131">
        <f t="shared" si="22"/>
        <v>3</v>
      </c>
      <c r="H73" s="130">
        <f t="shared" si="23"/>
        <v>0</v>
      </c>
      <c r="I73" s="131">
        <f t="shared" si="24"/>
        <v>0</v>
      </c>
      <c r="J73" s="130">
        <f t="shared" si="25"/>
        <v>0</v>
      </c>
      <c r="K73" s="132">
        <f t="shared" si="26"/>
        <v>0</v>
      </c>
      <c r="L73" s="94">
        <f t="shared" si="15"/>
        <v>7</v>
      </c>
      <c r="M73" s="95">
        <f t="shared" si="16"/>
        <v>3</v>
      </c>
      <c r="N73" s="127">
        <f t="shared" si="28"/>
        <v>1</v>
      </c>
      <c r="AA73" s="169">
        <v>8</v>
      </c>
      <c r="AB73" s="171">
        <v>4</v>
      </c>
      <c r="AC73" s="167">
        <v>26</v>
      </c>
      <c r="AD73" s="167">
        <v>7</v>
      </c>
      <c r="AE73" s="163">
        <v>3</v>
      </c>
      <c r="AF73" s="167"/>
      <c r="AG73" s="163"/>
      <c r="AH73" s="167"/>
      <c r="AI73" s="164"/>
      <c r="AJ73" s="94">
        <f t="shared" si="17"/>
        <v>7</v>
      </c>
      <c r="AK73" s="95">
        <f t="shared" si="18"/>
        <v>3</v>
      </c>
      <c r="AL73" s="127">
        <f t="shared" si="29"/>
        <v>1</v>
      </c>
    </row>
    <row r="74" spans="1:38" ht="12.75" customHeight="1">
      <c r="A74" s="43" t="s">
        <v>161</v>
      </c>
      <c r="B74" s="85" t="s">
        <v>162</v>
      </c>
      <c r="C74" s="134">
        <f t="shared" si="27"/>
        <v>131</v>
      </c>
      <c r="D74" s="136">
        <f t="shared" si="19"/>
        <v>282</v>
      </c>
      <c r="E74" s="130">
        <f t="shared" si="20"/>
        <v>519</v>
      </c>
      <c r="F74" s="130">
        <f t="shared" si="21"/>
        <v>135</v>
      </c>
      <c r="G74" s="131">
        <f t="shared" si="22"/>
        <v>278</v>
      </c>
      <c r="H74" s="130">
        <f t="shared" si="23"/>
        <v>2</v>
      </c>
      <c r="I74" s="131">
        <f t="shared" si="24"/>
        <v>3</v>
      </c>
      <c r="J74" s="130">
        <f t="shared" si="25"/>
        <v>2</v>
      </c>
      <c r="K74" s="132">
        <f t="shared" si="26"/>
        <v>39</v>
      </c>
      <c r="L74" s="94">
        <f t="shared" si="15"/>
        <v>139</v>
      </c>
      <c r="M74" s="95">
        <f t="shared" si="16"/>
        <v>320</v>
      </c>
      <c r="N74" s="127">
        <f t="shared" si="28"/>
        <v>1</v>
      </c>
      <c r="AA74" s="169">
        <v>131</v>
      </c>
      <c r="AB74" s="171">
        <v>282</v>
      </c>
      <c r="AC74" s="167">
        <v>519</v>
      </c>
      <c r="AD74" s="167">
        <v>135</v>
      </c>
      <c r="AE74" s="163">
        <v>278</v>
      </c>
      <c r="AF74" s="167">
        <v>2</v>
      </c>
      <c r="AG74" s="163">
        <v>3</v>
      </c>
      <c r="AH74" s="167">
        <v>2</v>
      </c>
      <c r="AI74" s="164">
        <v>39</v>
      </c>
      <c r="AJ74" s="94">
        <f t="shared" si="17"/>
        <v>139</v>
      </c>
      <c r="AK74" s="95">
        <f t="shared" si="18"/>
        <v>320</v>
      </c>
      <c r="AL74" s="127">
        <f t="shared" si="29"/>
        <v>1</v>
      </c>
    </row>
    <row r="75" spans="1:38" ht="12.75" customHeight="1">
      <c r="A75" s="43" t="s">
        <v>163</v>
      </c>
      <c r="B75" s="85" t="s">
        <v>164</v>
      </c>
      <c r="C75" s="134">
        <f t="shared" si="27"/>
        <v>0</v>
      </c>
      <c r="D75" s="136">
        <f t="shared" si="19"/>
        <v>0</v>
      </c>
      <c r="E75" s="130">
        <f t="shared" si="20"/>
        <v>0</v>
      </c>
      <c r="F75" s="130">
        <f t="shared" si="21"/>
        <v>0</v>
      </c>
      <c r="G75" s="131">
        <f t="shared" si="22"/>
        <v>0</v>
      </c>
      <c r="H75" s="130">
        <f t="shared" si="23"/>
        <v>0</v>
      </c>
      <c r="I75" s="131">
        <f t="shared" si="24"/>
        <v>0</v>
      </c>
      <c r="J75" s="130">
        <f t="shared" si="25"/>
        <v>0</v>
      </c>
      <c r="K75" s="132">
        <f t="shared" si="26"/>
        <v>0</v>
      </c>
      <c r="L75" s="94">
        <f t="shared" si="15"/>
        <v>0</v>
      </c>
      <c r="M75" s="95">
        <f t="shared" si="16"/>
        <v>0</v>
      </c>
      <c r="N75" s="127">
        <f t="shared" si="28"/>
        <v>0</v>
      </c>
      <c r="AA75" s="169"/>
      <c r="AB75" s="171"/>
      <c r="AC75" s="167"/>
      <c r="AD75" s="167"/>
      <c r="AE75" s="163"/>
      <c r="AF75" s="167"/>
      <c r="AG75" s="163"/>
      <c r="AH75" s="167"/>
      <c r="AI75" s="164"/>
      <c r="AJ75" s="94">
        <f t="shared" si="17"/>
        <v>0</v>
      </c>
      <c r="AK75" s="95">
        <f t="shared" si="18"/>
        <v>0</v>
      </c>
      <c r="AL75" s="127">
        <f t="shared" si="29"/>
        <v>0</v>
      </c>
    </row>
    <row r="76" spans="1:38" ht="12.75" customHeight="1">
      <c r="A76" s="43" t="s">
        <v>165</v>
      </c>
      <c r="B76" s="85" t="s">
        <v>166</v>
      </c>
      <c r="C76" s="134">
        <f t="shared" si="27"/>
        <v>32</v>
      </c>
      <c r="D76" s="136">
        <f t="shared" si="19"/>
        <v>22</v>
      </c>
      <c r="E76" s="130">
        <f t="shared" si="20"/>
        <v>60</v>
      </c>
      <c r="F76" s="130">
        <f t="shared" si="21"/>
        <v>30</v>
      </c>
      <c r="G76" s="131">
        <f t="shared" si="22"/>
        <v>17</v>
      </c>
      <c r="H76" s="130">
        <f t="shared" si="23"/>
        <v>0</v>
      </c>
      <c r="I76" s="131">
        <f t="shared" si="24"/>
        <v>0</v>
      </c>
      <c r="J76" s="130">
        <f t="shared" si="25"/>
        <v>1</v>
      </c>
      <c r="K76" s="132">
        <f t="shared" si="26"/>
        <v>2</v>
      </c>
      <c r="L76" s="94">
        <f t="shared" si="15"/>
        <v>31</v>
      </c>
      <c r="M76" s="95">
        <f t="shared" si="16"/>
        <v>19</v>
      </c>
      <c r="N76" s="127">
        <f t="shared" si="28"/>
        <v>1</v>
      </c>
      <c r="AA76" s="169">
        <v>32</v>
      </c>
      <c r="AB76" s="171">
        <v>22</v>
      </c>
      <c r="AC76" s="167">
        <v>60</v>
      </c>
      <c r="AD76" s="167">
        <v>30</v>
      </c>
      <c r="AE76" s="163">
        <v>17</v>
      </c>
      <c r="AF76" s="167"/>
      <c r="AG76" s="163"/>
      <c r="AH76" s="167">
        <v>1</v>
      </c>
      <c r="AI76" s="164">
        <v>2</v>
      </c>
      <c r="AJ76" s="94">
        <f t="shared" si="17"/>
        <v>31</v>
      </c>
      <c r="AK76" s="95">
        <f t="shared" si="18"/>
        <v>19</v>
      </c>
      <c r="AL76" s="127">
        <f t="shared" si="29"/>
        <v>1</v>
      </c>
    </row>
    <row r="77" spans="1:38" ht="12.75" customHeight="1">
      <c r="A77" s="43" t="s">
        <v>167</v>
      </c>
      <c r="B77" s="85" t="s">
        <v>168</v>
      </c>
      <c r="C77" s="134">
        <f t="shared" si="27"/>
        <v>72</v>
      </c>
      <c r="D77" s="136">
        <f t="shared" si="19"/>
        <v>112</v>
      </c>
      <c r="E77" s="130">
        <f t="shared" si="20"/>
        <v>208</v>
      </c>
      <c r="F77" s="130">
        <f t="shared" si="21"/>
        <v>69</v>
      </c>
      <c r="G77" s="131">
        <f t="shared" si="22"/>
        <v>84</v>
      </c>
      <c r="H77" s="130">
        <f t="shared" si="23"/>
        <v>2</v>
      </c>
      <c r="I77" s="131">
        <f t="shared" si="24"/>
        <v>2</v>
      </c>
      <c r="J77" s="130">
        <f t="shared" si="25"/>
        <v>1</v>
      </c>
      <c r="K77" s="132">
        <f t="shared" si="26"/>
        <v>20</v>
      </c>
      <c r="L77" s="94">
        <f t="shared" si="15"/>
        <v>72</v>
      </c>
      <c r="M77" s="95">
        <f t="shared" si="16"/>
        <v>106</v>
      </c>
      <c r="N77" s="127">
        <f t="shared" si="28"/>
        <v>1</v>
      </c>
      <c r="AA77" s="169">
        <v>72</v>
      </c>
      <c r="AB77" s="171">
        <v>112</v>
      </c>
      <c r="AC77" s="167">
        <v>208</v>
      </c>
      <c r="AD77" s="167">
        <v>69</v>
      </c>
      <c r="AE77" s="163">
        <v>84</v>
      </c>
      <c r="AF77" s="167">
        <v>2</v>
      </c>
      <c r="AG77" s="163">
        <v>2</v>
      </c>
      <c r="AH77" s="167">
        <v>1</v>
      </c>
      <c r="AI77" s="164">
        <v>20</v>
      </c>
      <c r="AJ77" s="94">
        <f t="shared" si="17"/>
        <v>72</v>
      </c>
      <c r="AK77" s="95">
        <f t="shared" si="18"/>
        <v>106</v>
      </c>
      <c r="AL77" s="127">
        <f t="shared" si="29"/>
        <v>1</v>
      </c>
    </row>
    <row r="78" spans="1:38" ht="12.75" customHeight="1">
      <c r="A78" s="43" t="s">
        <v>169</v>
      </c>
      <c r="B78" s="85" t="s">
        <v>170</v>
      </c>
      <c r="C78" s="134">
        <f t="shared" si="27"/>
        <v>0</v>
      </c>
      <c r="D78" s="136">
        <f t="shared" si="19"/>
        <v>0</v>
      </c>
      <c r="E78" s="130">
        <f t="shared" si="20"/>
        <v>0</v>
      </c>
      <c r="F78" s="130">
        <f t="shared" si="21"/>
        <v>0</v>
      </c>
      <c r="G78" s="131">
        <f t="shared" si="22"/>
        <v>0</v>
      </c>
      <c r="H78" s="130">
        <f t="shared" si="23"/>
        <v>0</v>
      </c>
      <c r="I78" s="131">
        <f t="shared" si="24"/>
        <v>0</v>
      </c>
      <c r="J78" s="130">
        <f t="shared" si="25"/>
        <v>0</v>
      </c>
      <c r="K78" s="132">
        <f t="shared" si="26"/>
        <v>0</v>
      </c>
      <c r="L78" s="94">
        <f t="shared" si="15"/>
        <v>0</v>
      </c>
      <c r="M78" s="95">
        <f t="shared" si="16"/>
        <v>0</v>
      </c>
      <c r="N78" s="127">
        <f t="shared" si="28"/>
        <v>0</v>
      </c>
      <c r="AA78" s="169"/>
      <c r="AB78" s="171"/>
      <c r="AC78" s="167"/>
      <c r="AD78" s="167"/>
      <c r="AE78" s="163"/>
      <c r="AF78" s="167"/>
      <c r="AG78" s="163"/>
      <c r="AH78" s="167"/>
      <c r="AI78" s="164"/>
      <c r="AJ78" s="94">
        <f t="shared" si="17"/>
        <v>0</v>
      </c>
      <c r="AK78" s="95">
        <f t="shared" si="18"/>
        <v>0</v>
      </c>
      <c r="AL78" s="127">
        <f t="shared" si="29"/>
        <v>0</v>
      </c>
    </row>
    <row r="79" spans="1:38" ht="12.75" customHeight="1">
      <c r="A79" s="43" t="s">
        <v>171</v>
      </c>
      <c r="B79" s="85" t="s">
        <v>172</v>
      </c>
      <c r="C79" s="134">
        <f t="shared" si="27"/>
        <v>7</v>
      </c>
      <c r="D79" s="136">
        <f t="shared" si="19"/>
        <v>34</v>
      </c>
      <c r="E79" s="130">
        <f t="shared" si="20"/>
        <v>42</v>
      </c>
      <c r="F79" s="130">
        <f t="shared" si="21"/>
        <v>7</v>
      </c>
      <c r="G79" s="131">
        <f t="shared" si="22"/>
        <v>30</v>
      </c>
      <c r="H79" s="130">
        <f t="shared" si="23"/>
        <v>0</v>
      </c>
      <c r="I79" s="131">
        <f t="shared" si="24"/>
        <v>1</v>
      </c>
      <c r="J79" s="130">
        <f t="shared" si="25"/>
        <v>0</v>
      </c>
      <c r="K79" s="132">
        <f t="shared" si="26"/>
        <v>1</v>
      </c>
      <c r="L79" s="94">
        <f t="shared" si="15"/>
        <v>7</v>
      </c>
      <c r="M79" s="95">
        <f t="shared" si="16"/>
        <v>32</v>
      </c>
      <c r="N79" s="127">
        <f t="shared" si="28"/>
        <v>1</v>
      </c>
      <c r="AA79" s="169">
        <v>7</v>
      </c>
      <c r="AB79" s="171">
        <v>34</v>
      </c>
      <c r="AC79" s="167">
        <v>42</v>
      </c>
      <c r="AD79" s="167">
        <v>7</v>
      </c>
      <c r="AE79" s="163">
        <v>30</v>
      </c>
      <c r="AF79" s="167"/>
      <c r="AG79" s="163">
        <v>1</v>
      </c>
      <c r="AH79" s="167"/>
      <c r="AI79" s="164">
        <v>1</v>
      </c>
      <c r="AJ79" s="94">
        <f t="shared" si="17"/>
        <v>7</v>
      </c>
      <c r="AK79" s="95">
        <f t="shared" si="18"/>
        <v>32</v>
      </c>
      <c r="AL79" s="127">
        <f t="shared" si="29"/>
        <v>1</v>
      </c>
    </row>
    <row r="80" spans="1:38" ht="12.75" customHeight="1">
      <c r="A80" s="43" t="s">
        <v>173</v>
      </c>
      <c r="B80" s="85" t="s">
        <v>174</v>
      </c>
      <c r="C80" s="134">
        <f t="shared" si="27"/>
        <v>53</v>
      </c>
      <c r="D80" s="136">
        <f t="shared" si="19"/>
        <v>277</v>
      </c>
      <c r="E80" s="130">
        <f t="shared" si="20"/>
        <v>358</v>
      </c>
      <c r="F80" s="130">
        <f t="shared" si="21"/>
        <v>43</v>
      </c>
      <c r="G80" s="131">
        <f t="shared" si="22"/>
        <v>226</v>
      </c>
      <c r="H80" s="130">
        <f t="shared" si="23"/>
        <v>3</v>
      </c>
      <c r="I80" s="131">
        <f t="shared" si="24"/>
        <v>11</v>
      </c>
      <c r="J80" s="130">
        <f t="shared" si="25"/>
        <v>4</v>
      </c>
      <c r="K80" s="132">
        <f t="shared" si="26"/>
        <v>38</v>
      </c>
      <c r="L80" s="94">
        <f t="shared" si="15"/>
        <v>50</v>
      </c>
      <c r="M80" s="95">
        <f t="shared" si="16"/>
        <v>275</v>
      </c>
      <c r="N80" s="127">
        <f t="shared" si="28"/>
        <v>1</v>
      </c>
      <c r="AA80" s="169">
        <v>53</v>
      </c>
      <c r="AB80" s="171">
        <v>277</v>
      </c>
      <c r="AC80" s="167">
        <v>358</v>
      </c>
      <c r="AD80" s="167">
        <v>43</v>
      </c>
      <c r="AE80" s="163">
        <v>226</v>
      </c>
      <c r="AF80" s="167">
        <v>3</v>
      </c>
      <c r="AG80" s="163">
        <v>11</v>
      </c>
      <c r="AH80" s="167">
        <v>4</v>
      </c>
      <c r="AI80" s="164">
        <v>38</v>
      </c>
      <c r="AJ80" s="94">
        <f t="shared" si="17"/>
        <v>50</v>
      </c>
      <c r="AK80" s="95">
        <f t="shared" si="18"/>
        <v>275</v>
      </c>
      <c r="AL80" s="127">
        <f t="shared" si="29"/>
        <v>1</v>
      </c>
    </row>
    <row r="81" spans="1:38" ht="12.75" customHeight="1">
      <c r="A81" s="43" t="s">
        <v>175</v>
      </c>
      <c r="B81" s="85" t="s">
        <v>176</v>
      </c>
      <c r="C81" s="134">
        <f t="shared" si="27"/>
        <v>0</v>
      </c>
      <c r="D81" s="136">
        <f t="shared" si="19"/>
        <v>0</v>
      </c>
      <c r="E81" s="130">
        <f t="shared" si="20"/>
        <v>0</v>
      </c>
      <c r="F81" s="130">
        <f t="shared" si="21"/>
        <v>0</v>
      </c>
      <c r="G81" s="131">
        <f t="shared" si="22"/>
        <v>0</v>
      </c>
      <c r="H81" s="130">
        <f t="shared" si="23"/>
        <v>0</v>
      </c>
      <c r="I81" s="131">
        <f t="shared" si="24"/>
        <v>0</v>
      </c>
      <c r="J81" s="130">
        <f t="shared" si="25"/>
        <v>0</v>
      </c>
      <c r="K81" s="132">
        <f t="shared" si="26"/>
        <v>0</v>
      </c>
      <c r="L81" s="94">
        <f t="shared" si="15"/>
        <v>0</v>
      </c>
      <c r="M81" s="95">
        <f t="shared" si="16"/>
        <v>0</v>
      </c>
      <c r="N81" s="127">
        <f t="shared" si="28"/>
        <v>0</v>
      </c>
      <c r="AA81" s="169"/>
      <c r="AB81" s="171"/>
      <c r="AC81" s="167"/>
      <c r="AD81" s="167"/>
      <c r="AE81" s="163"/>
      <c r="AF81" s="167"/>
      <c r="AG81" s="163"/>
      <c r="AH81" s="167"/>
      <c r="AI81" s="164"/>
      <c r="AJ81" s="94">
        <f t="shared" si="17"/>
        <v>0</v>
      </c>
      <c r="AK81" s="95">
        <f t="shared" si="18"/>
        <v>0</v>
      </c>
      <c r="AL81" s="127">
        <f t="shared" si="29"/>
        <v>0</v>
      </c>
    </row>
    <row r="82" spans="1:38" ht="12.75" customHeight="1">
      <c r="A82" s="43" t="s">
        <v>382</v>
      </c>
      <c r="B82" s="85" t="s">
        <v>177</v>
      </c>
      <c r="C82" s="134">
        <f t="shared" si="27"/>
        <v>0</v>
      </c>
      <c r="D82" s="136">
        <f t="shared" si="19"/>
        <v>0</v>
      </c>
      <c r="E82" s="130">
        <f t="shared" si="20"/>
        <v>0</v>
      </c>
      <c r="F82" s="130">
        <f t="shared" si="21"/>
        <v>0</v>
      </c>
      <c r="G82" s="131">
        <f t="shared" si="22"/>
        <v>0</v>
      </c>
      <c r="H82" s="130">
        <f t="shared" si="23"/>
        <v>0</v>
      </c>
      <c r="I82" s="131">
        <f t="shared" si="24"/>
        <v>0</v>
      </c>
      <c r="J82" s="130">
        <f t="shared" si="25"/>
        <v>0</v>
      </c>
      <c r="K82" s="132">
        <f t="shared" si="26"/>
        <v>0</v>
      </c>
      <c r="L82" s="94">
        <f t="shared" si="15"/>
        <v>0</v>
      </c>
      <c r="M82" s="95">
        <f t="shared" si="16"/>
        <v>0</v>
      </c>
      <c r="N82" s="127">
        <f t="shared" si="28"/>
        <v>0</v>
      </c>
      <c r="AA82" s="169"/>
      <c r="AB82" s="171"/>
      <c r="AC82" s="167"/>
      <c r="AD82" s="167"/>
      <c r="AE82" s="163"/>
      <c r="AF82" s="167"/>
      <c r="AG82" s="163"/>
      <c r="AH82" s="167"/>
      <c r="AI82" s="164"/>
      <c r="AJ82" s="94">
        <f t="shared" si="17"/>
        <v>0</v>
      </c>
      <c r="AK82" s="95">
        <f t="shared" si="18"/>
        <v>0</v>
      </c>
      <c r="AL82" s="127">
        <f t="shared" si="29"/>
        <v>0</v>
      </c>
    </row>
    <row r="83" spans="1:38" ht="12.75" customHeight="1">
      <c r="A83" s="43" t="s">
        <v>383</v>
      </c>
      <c r="B83" s="85" t="s">
        <v>178</v>
      </c>
      <c r="C83" s="134">
        <f t="shared" si="27"/>
        <v>0</v>
      </c>
      <c r="D83" s="136">
        <f t="shared" si="19"/>
        <v>0</v>
      </c>
      <c r="E83" s="130">
        <f t="shared" si="20"/>
        <v>0</v>
      </c>
      <c r="F83" s="130">
        <f t="shared" si="21"/>
        <v>0</v>
      </c>
      <c r="G83" s="131">
        <f t="shared" si="22"/>
        <v>0</v>
      </c>
      <c r="H83" s="130">
        <f t="shared" si="23"/>
        <v>0</v>
      </c>
      <c r="I83" s="131">
        <f t="shared" si="24"/>
        <v>0</v>
      </c>
      <c r="J83" s="130">
        <f t="shared" si="25"/>
        <v>0</v>
      </c>
      <c r="K83" s="132">
        <f t="shared" si="26"/>
        <v>0</v>
      </c>
      <c r="L83" s="94">
        <f t="shared" si="15"/>
        <v>0</v>
      </c>
      <c r="M83" s="95">
        <f t="shared" si="16"/>
        <v>0</v>
      </c>
      <c r="N83" s="127">
        <f t="shared" si="28"/>
        <v>0</v>
      </c>
      <c r="AA83" s="169"/>
      <c r="AB83" s="171"/>
      <c r="AC83" s="167"/>
      <c r="AD83" s="167"/>
      <c r="AE83" s="163"/>
      <c r="AF83" s="167"/>
      <c r="AG83" s="163"/>
      <c r="AH83" s="167"/>
      <c r="AI83" s="164"/>
      <c r="AJ83" s="94">
        <f t="shared" si="17"/>
        <v>0</v>
      </c>
      <c r="AK83" s="95">
        <f t="shared" si="18"/>
        <v>0</v>
      </c>
      <c r="AL83" s="127">
        <f t="shared" si="29"/>
        <v>0</v>
      </c>
    </row>
    <row r="84" spans="1:38" ht="12.75" customHeight="1">
      <c r="A84" s="43" t="s">
        <v>179</v>
      </c>
      <c r="B84" s="85" t="s">
        <v>180</v>
      </c>
      <c r="C84" s="134">
        <f t="shared" si="27"/>
        <v>0</v>
      </c>
      <c r="D84" s="136">
        <f t="shared" si="19"/>
        <v>0</v>
      </c>
      <c r="E84" s="130">
        <f t="shared" si="20"/>
        <v>0</v>
      </c>
      <c r="F84" s="130">
        <f t="shared" si="21"/>
        <v>0</v>
      </c>
      <c r="G84" s="131">
        <f t="shared" si="22"/>
        <v>0</v>
      </c>
      <c r="H84" s="130">
        <f t="shared" si="23"/>
        <v>0</v>
      </c>
      <c r="I84" s="131">
        <f t="shared" si="24"/>
        <v>0</v>
      </c>
      <c r="J84" s="130">
        <f t="shared" si="25"/>
        <v>0</v>
      </c>
      <c r="K84" s="132">
        <f t="shared" si="26"/>
        <v>0</v>
      </c>
      <c r="L84" s="94">
        <f t="shared" si="15"/>
        <v>0</v>
      </c>
      <c r="M84" s="95">
        <f t="shared" si="16"/>
        <v>0</v>
      </c>
      <c r="N84" s="127">
        <f t="shared" si="28"/>
        <v>0</v>
      </c>
      <c r="AA84" s="169"/>
      <c r="AB84" s="171"/>
      <c r="AC84" s="167"/>
      <c r="AD84" s="167"/>
      <c r="AE84" s="163"/>
      <c r="AF84" s="167"/>
      <c r="AG84" s="163"/>
      <c r="AH84" s="167"/>
      <c r="AI84" s="164"/>
      <c r="AJ84" s="94">
        <f t="shared" si="17"/>
        <v>0</v>
      </c>
      <c r="AK84" s="95">
        <f t="shared" si="18"/>
        <v>0</v>
      </c>
      <c r="AL84" s="127">
        <f t="shared" si="29"/>
        <v>0</v>
      </c>
    </row>
    <row r="85" spans="1:38" ht="12.75" customHeight="1">
      <c r="A85" s="43" t="s">
        <v>181</v>
      </c>
      <c r="B85" s="85" t="s">
        <v>182</v>
      </c>
      <c r="C85" s="134">
        <f t="shared" si="27"/>
        <v>0</v>
      </c>
      <c r="D85" s="136">
        <f t="shared" si="19"/>
        <v>0</v>
      </c>
      <c r="E85" s="130">
        <f t="shared" si="20"/>
        <v>0</v>
      </c>
      <c r="F85" s="130">
        <f t="shared" si="21"/>
        <v>0</v>
      </c>
      <c r="G85" s="131">
        <f t="shared" si="22"/>
        <v>0</v>
      </c>
      <c r="H85" s="130">
        <f t="shared" si="23"/>
        <v>0</v>
      </c>
      <c r="I85" s="131">
        <f t="shared" si="24"/>
        <v>0</v>
      </c>
      <c r="J85" s="130">
        <f t="shared" si="25"/>
        <v>0</v>
      </c>
      <c r="K85" s="132">
        <f t="shared" si="26"/>
        <v>0</v>
      </c>
      <c r="L85" s="94">
        <f t="shared" si="15"/>
        <v>0</v>
      </c>
      <c r="M85" s="95">
        <f t="shared" si="16"/>
        <v>0</v>
      </c>
      <c r="N85" s="127">
        <f t="shared" si="28"/>
        <v>0</v>
      </c>
      <c r="AA85" s="169"/>
      <c r="AB85" s="171"/>
      <c r="AC85" s="167"/>
      <c r="AD85" s="167"/>
      <c r="AE85" s="163"/>
      <c r="AF85" s="167"/>
      <c r="AG85" s="163"/>
      <c r="AH85" s="167"/>
      <c r="AI85" s="164"/>
      <c r="AJ85" s="94">
        <f t="shared" si="17"/>
        <v>0</v>
      </c>
      <c r="AK85" s="95">
        <f t="shared" si="18"/>
        <v>0</v>
      </c>
      <c r="AL85" s="127">
        <f t="shared" si="29"/>
        <v>0</v>
      </c>
    </row>
    <row r="86" spans="1:38" ht="12.75" customHeight="1">
      <c r="A86" s="43" t="s">
        <v>183</v>
      </c>
      <c r="B86" s="85" t="s">
        <v>184</v>
      </c>
      <c r="C86" s="134">
        <f t="shared" si="27"/>
        <v>1</v>
      </c>
      <c r="D86" s="136">
        <f t="shared" si="19"/>
        <v>0</v>
      </c>
      <c r="E86" s="130">
        <f t="shared" si="20"/>
        <v>1</v>
      </c>
      <c r="F86" s="130">
        <f t="shared" si="21"/>
        <v>1</v>
      </c>
      <c r="G86" s="131">
        <f t="shared" si="22"/>
        <v>0</v>
      </c>
      <c r="H86" s="130">
        <f t="shared" si="23"/>
        <v>0</v>
      </c>
      <c r="I86" s="131">
        <f t="shared" si="24"/>
        <v>0</v>
      </c>
      <c r="J86" s="130">
        <f t="shared" si="25"/>
        <v>0</v>
      </c>
      <c r="K86" s="132">
        <f t="shared" si="26"/>
        <v>0</v>
      </c>
      <c r="L86" s="94">
        <f t="shared" si="15"/>
        <v>1</v>
      </c>
      <c r="M86" s="95">
        <f t="shared" si="16"/>
        <v>0</v>
      </c>
      <c r="N86" s="127">
        <f t="shared" si="28"/>
        <v>1</v>
      </c>
      <c r="AA86" s="169">
        <v>1</v>
      </c>
      <c r="AB86" s="171"/>
      <c r="AC86" s="167">
        <v>1</v>
      </c>
      <c r="AD86" s="167">
        <v>1</v>
      </c>
      <c r="AE86" s="163"/>
      <c r="AF86" s="167"/>
      <c r="AG86" s="163"/>
      <c r="AH86" s="167"/>
      <c r="AI86" s="164"/>
      <c r="AJ86" s="94">
        <f t="shared" si="17"/>
        <v>1</v>
      </c>
      <c r="AK86" s="95">
        <f t="shared" si="18"/>
        <v>0</v>
      </c>
      <c r="AL86" s="127">
        <f t="shared" si="29"/>
        <v>1</v>
      </c>
    </row>
    <row r="87" spans="1:38" ht="12.75" customHeight="1">
      <c r="A87" s="43" t="s">
        <v>185</v>
      </c>
      <c r="B87" s="85" t="s">
        <v>186</v>
      </c>
      <c r="C87" s="134">
        <f t="shared" si="27"/>
        <v>0</v>
      </c>
      <c r="D87" s="136">
        <f t="shared" si="19"/>
        <v>0</v>
      </c>
      <c r="E87" s="130">
        <f t="shared" si="20"/>
        <v>1</v>
      </c>
      <c r="F87" s="130">
        <f t="shared" si="21"/>
        <v>0</v>
      </c>
      <c r="G87" s="131">
        <f t="shared" si="22"/>
        <v>1</v>
      </c>
      <c r="H87" s="130">
        <f t="shared" si="23"/>
        <v>0</v>
      </c>
      <c r="I87" s="131">
        <f t="shared" si="24"/>
        <v>0</v>
      </c>
      <c r="J87" s="130">
        <f t="shared" si="25"/>
        <v>0</v>
      </c>
      <c r="K87" s="132">
        <f t="shared" si="26"/>
        <v>0</v>
      </c>
      <c r="L87" s="94">
        <f t="shared" si="15"/>
        <v>0</v>
      </c>
      <c r="M87" s="95">
        <f t="shared" si="16"/>
        <v>1</v>
      </c>
      <c r="N87" s="127">
        <f t="shared" si="28"/>
        <v>1</v>
      </c>
      <c r="AA87" s="169"/>
      <c r="AB87" s="171"/>
      <c r="AC87" s="167">
        <v>1</v>
      </c>
      <c r="AD87" s="167"/>
      <c r="AE87" s="163">
        <v>1</v>
      </c>
      <c r="AF87" s="167"/>
      <c r="AG87" s="163"/>
      <c r="AH87" s="167"/>
      <c r="AI87" s="164"/>
      <c r="AJ87" s="94">
        <f t="shared" si="17"/>
        <v>0</v>
      </c>
      <c r="AK87" s="95">
        <f t="shared" si="18"/>
        <v>1</v>
      </c>
      <c r="AL87" s="127">
        <f t="shared" si="29"/>
        <v>1</v>
      </c>
    </row>
    <row r="88" spans="1:38" ht="12.75" customHeight="1">
      <c r="A88" s="43" t="s">
        <v>384</v>
      </c>
      <c r="B88" s="85" t="s">
        <v>187</v>
      </c>
      <c r="C88" s="134">
        <f t="shared" si="27"/>
        <v>0</v>
      </c>
      <c r="D88" s="136">
        <f t="shared" si="19"/>
        <v>0</v>
      </c>
      <c r="E88" s="130">
        <f t="shared" si="20"/>
        <v>0</v>
      </c>
      <c r="F88" s="130">
        <f t="shared" si="21"/>
        <v>0</v>
      </c>
      <c r="G88" s="131">
        <f t="shared" si="22"/>
        <v>0</v>
      </c>
      <c r="H88" s="130">
        <f t="shared" si="23"/>
        <v>0</v>
      </c>
      <c r="I88" s="131">
        <f t="shared" si="24"/>
        <v>0</v>
      </c>
      <c r="J88" s="130">
        <f t="shared" si="25"/>
        <v>0</v>
      </c>
      <c r="K88" s="132">
        <f t="shared" si="26"/>
        <v>0</v>
      </c>
      <c r="L88" s="94">
        <f t="shared" si="15"/>
        <v>0</v>
      </c>
      <c r="M88" s="95">
        <f t="shared" si="16"/>
        <v>0</v>
      </c>
      <c r="N88" s="127">
        <f t="shared" si="28"/>
        <v>0</v>
      </c>
      <c r="AA88" s="169"/>
      <c r="AB88" s="171"/>
      <c r="AC88" s="167"/>
      <c r="AD88" s="167"/>
      <c r="AE88" s="163"/>
      <c r="AF88" s="167"/>
      <c r="AG88" s="163"/>
      <c r="AH88" s="167"/>
      <c r="AI88" s="164"/>
      <c r="AJ88" s="94">
        <f t="shared" si="17"/>
        <v>0</v>
      </c>
      <c r="AK88" s="95">
        <f t="shared" si="18"/>
        <v>0</v>
      </c>
      <c r="AL88" s="127">
        <f t="shared" si="29"/>
        <v>0</v>
      </c>
    </row>
    <row r="89" spans="1:38" ht="12.75" customHeight="1">
      <c r="A89" s="43" t="s">
        <v>188</v>
      </c>
      <c r="B89" s="85" t="s">
        <v>189</v>
      </c>
      <c r="C89" s="134">
        <f t="shared" si="27"/>
        <v>4</v>
      </c>
      <c r="D89" s="136">
        <f t="shared" si="19"/>
        <v>2</v>
      </c>
      <c r="E89" s="130">
        <f t="shared" si="20"/>
        <v>6</v>
      </c>
      <c r="F89" s="130">
        <f t="shared" si="21"/>
        <v>4</v>
      </c>
      <c r="G89" s="131">
        <f t="shared" si="22"/>
        <v>2</v>
      </c>
      <c r="H89" s="130">
        <f t="shared" si="23"/>
        <v>0</v>
      </c>
      <c r="I89" s="131">
        <f t="shared" si="24"/>
        <v>0</v>
      </c>
      <c r="J89" s="130">
        <f t="shared" si="25"/>
        <v>0</v>
      </c>
      <c r="K89" s="132">
        <f t="shared" si="26"/>
        <v>0</v>
      </c>
      <c r="L89" s="94">
        <f t="shared" si="15"/>
        <v>4</v>
      </c>
      <c r="M89" s="95">
        <f t="shared" si="16"/>
        <v>2</v>
      </c>
      <c r="N89" s="127">
        <f t="shared" si="28"/>
        <v>1</v>
      </c>
      <c r="AA89" s="169">
        <v>4</v>
      </c>
      <c r="AB89" s="171">
        <v>2</v>
      </c>
      <c r="AC89" s="167">
        <v>6</v>
      </c>
      <c r="AD89" s="167">
        <v>4</v>
      </c>
      <c r="AE89" s="163">
        <v>2</v>
      </c>
      <c r="AF89" s="167"/>
      <c r="AG89" s="163"/>
      <c r="AH89" s="167"/>
      <c r="AI89" s="164"/>
      <c r="AJ89" s="94">
        <f t="shared" si="17"/>
        <v>4</v>
      </c>
      <c r="AK89" s="95">
        <f t="shared" si="18"/>
        <v>2</v>
      </c>
      <c r="AL89" s="127">
        <f t="shared" si="29"/>
        <v>1</v>
      </c>
    </row>
    <row r="90" spans="1:38" ht="12.75" customHeight="1">
      <c r="A90" s="43" t="s">
        <v>190</v>
      </c>
      <c r="B90" s="85" t="s">
        <v>191</v>
      </c>
      <c r="C90" s="134">
        <f t="shared" si="27"/>
        <v>8</v>
      </c>
      <c r="D90" s="136">
        <f t="shared" si="19"/>
        <v>1</v>
      </c>
      <c r="E90" s="130">
        <f t="shared" si="20"/>
        <v>10</v>
      </c>
      <c r="F90" s="130">
        <f t="shared" si="21"/>
        <v>7</v>
      </c>
      <c r="G90" s="131">
        <f t="shared" si="22"/>
        <v>1</v>
      </c>
      <c r="H90" s="130">
        <f t="shared" si="23"/>
        <v>0</v>
      </c>
      <c r="I90" s="131">
        <f t="shared" si="24"/>
        <v>0</v>
      </c>
      <c r="J90" s="130">
        <f t="shared" si="25"/>
        <v>0</v>
      </c>
      <c r="K90" s="132">
        <f t="shared" si="26"/>
        <v>0</v>
      </c>
      <c r="L90" s="94">
        <f t="shared" si="15"/>
        <v>7</v>
      </c>
      <c r="M90" s="95">
        <f t="shared" si="16"/>
        <v>1</v>
      </c>
      <c r="N90" s="127">
        <f t="shared" si="28"/>
        <v>1</v>
      </c>
      <c r="AA90" s="169">
        <v>8</v>
      </c>
      <c r="AB90" s="171">
        <v>1</v>
      </c>
      <c r="AC90" s="167">
        <v>10</v>
      </c>
      <c r="AD90" s="167">
        <v>7</v>
      </c>
      <c r="AE90" s="163">
        <v>1</v>
      </c>
      <c r="AF90" s="167"/>
      <c r="AG90" s="163"/>
      <c r="AH90" s="167"/>
      <c r="AI90" s="164"/>
      <c r="AJ90" s="94">
        <f t="shared" si="17"/>
        <v>7</v>
      </c>
      <c r="AK90" s="95">
        <f t="shared" si="18"/>
        <v>1</v>
      </c>
      <c r="AL90" s="127">
        <f t="shared" si="29"/>
        <v>1</v>
      </c>
    </row>
    <row r="91" spans="1:38" ht="12.75" customHeight="1">
      <c r="A91" s="43" t="s">
        <v>192</v>
      </c>
      <c r="B91" s="85" t="s">
        <v>193</v>
      </c>
      <c r="C91" s="134">
        <f t="shared" si="27"/>
        <v>13</v>
      </c>
      <c r="D91" s="136">
        <f t="shared" si="19"/>
        <v>3</v>
      </c>
      <c r="E91" s="130">
        <f t="shared" si="20"/>
        <v>23</v>
      </c>
      <c r="F91" s="130">
        <f t="shared" si="21"/>
        <v>13</v>
      </c>
      <c r="G91" s="131">
        <f t="shared" si="22"/>
        <v>2</v>
      </c>
      <c r="H91" s="130">
        <f t="shared" si="23"/>
        <v>0</v>
      </c>
      <c r="I91" s="131">
        <f t="shared" si="24"/>
        <v>0</v>
      </c>
      <c r="J91" s="130">
        <f t="shared" si="25"/>
        <v>0</v>
      </c>
      <c r="K91" s="132">
        <f t="shared" si="26"/>
        <v>0</v>
      </c>
      <c r="L91" s="94">
        <f t="shared" si="15"/>
        <v>13</v>
      </c>
      <c r="M91" s="95">
        <f t="shared" si="16"/>
        <v>2</v>
      </c>
      <c r="N91" s="127">
        <f t="shared" si="28"/>
        <v>1</v>
      </c>
      <c r="AA91" s="169">
        <v>13</v>
      </c>
      <c r="AB91" s="171">
        <v>3</v>
      </c>
      <c r="AC91" s="167">
        <v>23</v>
      </c>
      <c r="AD91" s="167">
        <v>13</v>
      </c>
      <c r="AE91" s="163">
        <v>2</v>
      </c>
      <c r="AF91" s="167"/>
      <c r="AG91" s="163"/>
      <c r="AH91" s="167"/>
      <c r="AI91" s="164"/>
      <c r="AJ91" s="94">
        <f t="shared" si="17"/>
        <v>13</v>
      </c>
      <c r="AK91" s="95">
        <f t="shared" si="18"/>
        <v>2</v>
      </c>
      <c r="AL91" s="127">
        <f t="shared" si="29"/>
        <v>1</v>
      </c>
    </row>
    <row r="92" spans="1:38" ht="12.75" customHeight="1">
      <c r="A92" s="43" t="s">
        <v>385</v>
      </c>
      <c r="B92" s="85" t="s">
        <v>194</v>
      </c>
      <c r="C92" s="134">
        <f t="shared" si="27"/>
        <v>0</v>
      </c>
      <c r="D92" s="136">
        <f t="shared" si="19"/>
        <v>0</v>
      </c>
      <c r="E92" s="130">
        <f t="shared" si="20"/>
        <v>0</v>
      </c>
      <c r="F92" s="130">
        <f t="shared" si="21"/>
        <v>0</v>
      </c>
      <c r="G92" s="131">
        <f t="shared" si="22"/>
        <v>0</v>
      </c>
      <c r="H92" s="130">
        <f t="shared" si="23"/>
        <v>0</v>
      </c>
      <c r="I92" s="131">
        <f t="shared" si="24"/>
        <v>0</v>
      </c>
      <c r="J92" s="130">
        <f t="shared" si="25"/>
        <v>0</v>
      </c>
      <c r="K92" s="132">
        <f t="shared" si="26"/>
        <v>0</v>
      </c>
      <c r="L92" s="94">
        <f t="shared" si="15"/>
        <v>0</v>
      </c>
      <c r="M92" s="95">
        <f t="shared" si="16"/>
        <v>0</v>
      </c>
      <c r="N92" s="127">
        <f t="shared" si="28"/>
        <v>0</v>
      </c>
      <c r="AA92" s="169"/>
      <c r="AB92" s="171"/>
      <c r="AC92" s="167"/>
      <c r="AD92" s="167"/>
      <c r="AE92" s="163"/>
      <c r="AF92" s="167"/>
      <c r="AG92" s="163"/>
      <c r="AH92" s="167"/>
      <c r="AI92" s="164"/>
      <c r="AJ92" s="94">
        <f t="shared" si="17"/>
        <v>0</v>
      </c>
      <c r="AK92" s="95">
        <f t="shared" si="18"/>
        <v>0</v>
      </c>
      <c r="AL92" s="127">
        <f t="shared" si="29"/>
        <v>0</v>
      </c>
    </row>
    <row r="93" spans="1:38" ht="12.75" customHeight="1">
      <c r="A93" s="43" t="s">
        <v>195</v>
      </c>
      <c r="B93" s="85" t="s">
        <v>196</v>
      </c>
      <c r="C93" s="134">
        <f t="shared" si="27"/>
        <v>0</v>
      </c>
      <c r="D93" s="136">
        <f t="shared" si="19"/>
        <v>0</v>
      </c>
      <c r="E93" s="130">
        <f t="shared" si="20"/>
        <v>0</v>
      </c>
      <c r="F93" s="130">
        <f t="shared" si="21"/>
        <v>0</v>
      </c>
      <c r="G93" s="131">
        <f t="shared" si="22"/>
        <v>0</v>
      </c>
      <c r="H93" s="130">
        <f t="shared" si="23"/>
        <v>0</v>
      </c>
      <c r="I93" s="131">
        <f t="shared" si="24"/>
        <v>0</v>
      </c>
      <c r="J93" s="130">
        <f t="shared" si="25"/>
        <v>0</v>
      </c>
      <c r="K93" s="132">
        <f t="shared" si="26"/>
        <v>0</v>
      </c>
      <c r="L93" s="94">
        <f t="shared" si="15"/>
        <v>0</v>
      </c>
      <c r="M93" s="95">
        <f t="shared" si="16"/>
        <v>0</v>
      </c>
      <c r="N93" s="127">
        <f t="shared" si="28"/>
        <v>0</v>
      </c>
      <c r="AA93" s="169"/>
      <c r="AB93" s="171"/>
      <c r="AC93" s="167"/>
      <c r="AD93" s="167"/>
      <c r="AE93" s="163"/>
      <c r="AF93" s="167"/>
      <c r="AG93" s="163"/>
      <c r="AH93" s="167"/>
      <c r="AI93" s="164"/>
      <c r="AJ93" s="94">
        <f t="shared" si="17"/>
        <v>0</v>
      </c>
      <c r="AK93" s="95">
        <f t="shared" si="18"/>
        <v>0</v>
      </c>
      <c r="AL93" s="127">
        <f t="shared" si="29"/>
        <v>0</v>
      </c>
    </row>
    <row r="94" spans="1:38" ht="12.75" customHeight="1">
      <c r="A94" s="43" t="s">
        <v>197</v>
      </c>
      <c r="B94" s="85" t="s">
        <v>198</v>
      </c>
      <c r="C94" s="134">
        <f t="shared" si="27"/>
        <v>0</v>
      </c>
      <c r="D94" s="136">
        <f t="shared" si="19"/>
        <v>1</v>
      </c>
      <c r="E94" s="130">
        <f t="shared" si="20"/>
        <v>1</v>
      </c>
      <c r="F94" s="130">
        <f t="shared" si="21"/>
        <v>0</v>
      </c>
      <c r="G94" s="131">
        <f t="shared" si="22"/>
        <v>1</v>
      </c>
      <c r="H94" s="130">
        <f t="shared" si="23"/>
        <v>0</v>
      </c>
      <c r="I94" s="131">
        <f t="shared" si="24"/>
        <v>0</v>
      </c>
      <c r="J94" s="130">
        <f t="shared" si="25"/>
        <v>0</v>
      </c>
      <c r="K94" s="132">
        <f t="shared" si="26"/>
        <v>0</v>
      </c>
      <c r="L94" s="94">
        <f t="shared" si="15"/>
        <v>0</v>
      </c>
      <c r="M94" s="95">
        <f t="shared" si="16"/>
        <v>1</v>
      </c>
      <c r="N94" s="127">
        <f t="shared" si="28"/>
        <v>1</v>
      </c>
      <c r="AA94" s="169"/>
      <c r="AB94" s="171">
        <v>1</v>
      </c>
      <c r="AC94" s="167">
        <v>1</v>
      </c>
      <c r="AD94" s="167"/>
      <c r="AE94" s="163">
        <v>1</v>
      </c>
      <c r="AF94" s="167"/>
      <c r="AG94" s="163"/>
      <c r="AH94" s="167"/>
      <c r="AI94" s="164"/>
      <c r="AJ94" s="94">
        <f t="shared" si="17"/>
        <v>0</v>
      </c>
      <c r="AK94" s="95">
        <f t="shared" si="18"/>
        <v>1</v>
      </c>
      <c r="AL94" s="127">
        <f t="shared" si="29"/>
        <v>1</v>
      </c>
    </row>
    <row r="95" spans="1:38" ht="12.75" customHeight="1">
      <c r="A95" s="43" t="s">
        <v>199</v>
      </c>
      <c r="B95" s="85" t="s">
        <v>200</v>
      </c>
      <c r="C95" s="134">
        <f t="shared" si="27"/>
        <v>0</v>
      </c>
      <c r="D95" s="136">
        <f t="shared" si="19"/>
        <v>0</v>
      </c>
      <c r="E95" s="130">
        <f t="shared" si="20"/>
        <v>0</v>
      </c>
      <c r="F95" s="130">
        <f t="shared" si="21"/>
        <v>0</v>
      </c>
      <c r="G95" s="131">
        <f t="shared" si="22"/>
        <v>0</v>
      </c>
      <c r="H95" s="130">
        <f t="shared" si="23"/>
        <v>0</v>
      </c>
      <c r="I95" s="131">
        <f t="shared" si="24"/>
        <v>0</v>
      </c>
      <c r="J95" s="130">
        <f t="shared" si="25"/>
        <v>0</v>
      </c>
      <c r="K95" s="132">
        <f t="shared" si="26"/>
        <v>0</v>
      </c>
      <c r="L95" s="94">
        <f t="shared" si="15"/>
        <v>0</v>
      </c>
      <c r="M95" s="95">
        <f t="shared" si="16"/>
        <v>0</v>
      </c>
      <c r="N95" s="127">
        <f t="shared" si="28"/>
        <v>0</v>
      </c>
      <c r="AA95" s="169"/>
      <c r="AB95" s="171"/>
      <c r="AC95" s="167"/>
      <c r="AD95" s="167"/>
      <c r="AE95" s="163"/>
      <c r="AF95" s="167"/>
      <c r="AG95" s="163"/>
      <c r="AH95" s="167"/>
      <c r="AI95" s="164"/>
      <c r="AJ95" s="94">
        <f t="shared" si="17"/>
        <v>0</v>
      </c>
      <c r="AK95" s="95">
        <f t="shared" si="18"/>
        <v>0</v>
      </c>
      <c r="AL95" s="127">
        <f t="shared" si="29"/>
        <v>0</v>
      </c>
    </row>
    <row r="96" spans="1:38" ht="12.75" customHeight="1">
      <c r="A96" s="43" t="s">
        <v>386</v>
      </c>
      <c r="B96" s="85" t="s">
        <v>201</v>
      </c>
      <c r="C96" s="134">
        <f t="shared" si="27"/>
        <v>0</v>
      </c>
      <c r="D96" s="136">
        <f t="shared" si="19"/>
        <v>0</v>
      </c>
      <c r="E96" s="130">
        <f t="shared" si="20"/>
        <v>0</v>
      </c>
      <c r="F96" s="130">
        <f t="shared" si="21"/>
        <v>0</v>
      </c>
      <c r="G96" s="131">
        <f t="shared" si="22"/>
        <v>0</v>
      </c>
      <c r="H96" s="130">
        <f t="shared" si="23"/>
        <v>0</v>
      </c>
      <c r="I96" s="131">
        <f t="shared" si="24"/>
        <v>0</v>
      </c>
      <c r="J96" s="130">
        <f t="shared" si="25"/>
        <v>0</v>
      </c>
      <c r="K96" s="132">
        <f t="shared" si="26"/>
        <v>0</v>
      </c>
      <c r="L96" s="94">
        <f t="shared" si="15"/>
        <v>0</v>
      </c>
      <c r="M96" s="95">
        <f t="shared" si="16"/>
        <v>0</v>
      </c>
      <c r="N96" s="127">
        <f t="shared" si="28"/>
        <v>0</v>
      </c>
      <c r="AA96" s="169"/>
      <c r="AB96" s="171"/>
      <c r="AC96" s="167"/>
      <c r="AD96" s="167"/>
      <c r="AE96" s="163"/>
      <c r="AF96" s="167"/>
      <c r="AG96" s="163"/>
      <c r="AH96" s="167"/>
      <c r="AI96" s="164"/>
      <c r="AJ96" s="94">
        <f t="shared" si="17"/>
        <v>0</v>
      </c>
      <c r="AK96" s="95">
        <f t="shared" si="18"/>
        <v>0</v>
      </c>
      <c r="AL96" s="127">
        <f t="shared" si="29"/>
        <v>0</v>
      </c>
    </row>
    <row r="97" spans="1:38" ht="12.75" customHeight="1">
      <c r="A97" s="43" t="s">
        <v>202</v>
      </c>
      <c r="B97" s="85" t="s">
        <v>203</v>
      </c>
      <c r="C97" s="134">
        <f t="shared" si="27"/>
        <v>0</v>
      </c>
      <c r="D97" s="136">
        <f t="shared" si="19"/>
        <v>0</v>
      </c>
      <c r="E97" s="130">
        <f t="shared" si="20"/>
        <v>0</v>
      </c>
      <c r="F97" s="130">
        <f t="shared" si="21"/>
        <v>0</v>
      </c>
      <c r="G97" s="131">
        <f t="shared" si="22"/>
        <v>0</v>
      </c>
      <c r="H97" s="130">
        <f t="shared" si="23"/>
        <v>0</v>
      </c>
      <c r="I97" s="131">
        <f t="shared" si="24"/>
        <v>0</v>
      </c>
      <c r="J97" s="130">
        <f t="shared" si="25"/>
        <v>0</v>
      </c>
      <c r="K97" s="132">
        <f t="shared" si="26"/>
        <v>0</v>
      </c>
      <c r="L97" s="94">
        <f t="shared" si="15"/>
        <v>0</v>
      </c>
      <c r="M97" s="95">
        <f t="shared" si="16"/>
        <v>0</v>
      </c>
      <c r="N97" s="127">
        <f t="shared" si="28"/>
        <v>0</v>
      </c>
      <c r="AA97" s="169"/>
      <c r="AB97" s="171"/>
      <c r="AC97" s="167"/>
      <c r="AD97" s="167"/>
      <c r="AE97" s="163"/>
      <c r="AF97" s="167"/>
      <c r="AG97" s="163"/>
      <c r="AH97" s="167"/>
      <c r="AI97" s="164"/>
      <c r="AJ97" s="94">
        <f t="shared" si="17"/>
        <v>0</v>
      </c>
      <c r="AK97" s="95">
        <f t="shared" si="18"/>
        <v>0</v>
      </c>
      <c r="AL97" s="127">
        <f t="shared" si="29"/>
        <v>0</v>
      </c>
    </row>
    <row r="98" spans="1:38" ht="12.75" customHeight="1">
      <c r="A98" s="43" t="s">
        <v>204</v>
      </c>
      <c r="B98" s="85" t="s">
        <v>205</v>
      </c>
      <c r="C98" s="134">
        <f t="shared" si="27"/>
        <v>0</v>
      </c>
      <c r="D98" s="136">
        <f t="shared" si="19"/>
        <v>0</v>
      </c>
      <c r="E98" s="130">
        <f t="shared" si="20"/>
        <v>0</v>
      </c>
      <c r="F98" s="130">
        <f t="shared" si="21"/>
        <v>0</v>
      </c>
      <c r="G98" s="131">
        <f t="shared" si="22"/>
        <v>0</v>
      </c>
      <c r="H98" s="130">
        <f t="shared" si="23"/>
        <v>0</v>
      </c>
      <c r="I98" s="131">
        <f t="shared" si="24"/>
        <v>0</v>
      </c>
      <c r="J98" s="130">
        <f t="shared" si="25"/>
        <v>0</v>
      </c>
      <c r="K98" s="132">
        <f t="shared" si="26"/>
        <v>0</v>
      </c>
      <c r="L98" s="94">
        <f t="shared" si="15"/>
        <v>0</v>
      </c>
      <c r="M98" s="95">
        <f t="shared" si="16"/>
        <v>0</v>
      </c>
      <c r="N98" s="127">
        <f t="shared" si="28"/>
        <v>0</v>
      </c>
      <c r="AA98" s="169"/>
      <c r="AB98" s="171"/>
      <c r="AC98" s="167"/>
      <c r="AD98" s="167"/>
      <c r="AE98" s="163"/>
      <c r="AF98" s="167"/>
      <c r="AG98" s="163"/>
      <c r="AH98" s="167"/>
      <c r="AI98" s="164"/>
      <c r="AJ98" s="94">
        <f t="shared" si="17"/>
        <v>0</v>
      </c>
      <c r="AK98" s="95">
        <f t="shared" si="18"/>
        <v>0</v>
      </c>
      <c r="AL98" s="127">
        <f t="shared" si="29"/>
        <v>0</v>
      </c>
    </row>
    <row r="99" spans="1:38" ht="12.75" customHeight="1">
      <c r="A99" s="43" t="s">
        <v>206</v>
      </c>
      <c r="B99" s="85" t="s">
        <v>207</v>
      </c>
      <c r="C99" s="134">
        <f t="shared" si="27"/>
        <v>0</v>
      </c>
      <c r="D99" s="136">
        <f t="shared" si="19"/>
        <v>0</v>
      </c>
      <c r="E99" s="130">
        <f t="shared" si="20"/>
        <v>0</v>
      </c>
      <c r="F99" s="130">
        <f t="shared" si="21"/>
        <v>0</v>
      </c>
      <c r="G99" s="131">
        <f t="shared" si="22"/>
        <v>0</v>
      </c>
      <c r="H99" s="130">
        <f t="shared" si="23"/>
        <v>0</v>
      </c>
      <c r="I99" s="131">
        <f t="shared" si="24"/>
        <v>0</v>
      </c>
      <c r="J99" s="130">
        <f t="shared" si="25"/>
        <v>0</v>
      </c>
      <c r="K99" s="132">
        <f t="shared" si="26"/>
        <v>0</v>
      </c>
      <c r="L99" s="94">
        <f t="shared" si="15"/>
        <v>0</v>
      </c>
      <c r="M99" s="95">
        <f t="shared" si="16"/>
        <v>0</v>
      </c>
      <c r="N99" s="127">
        <f t="shared" si="28"/>
        <v>0</v>
      </c>
      <c r="AA99" s="169"/>
      <c r="AB99" s="171"/>
      <c r="AC99" s="167"/>
      <c r="AD99" s="167"/>
      <c r="AE99" s="163"/>
      <c r="AF99" s="167"/>
      <c r="AG99" s="163"/>
      <c r="AH99" s="167"/>
      <c r="AI99" s="164"/>
      <c r="AJ99" s="94">
        <f t="shared" si="17"/>
        <v>0</v>
      </c>
      <c r="AK99" s="95">
        <f t="shared" si="18"/>
        <v>0</v>
      </c>
      <c r="AL99" s="127">
        <f t="shared" si="29"/>
        <v>0</v>
      </c>
    </row>
    <row r="100" spans="1:38" ht="12.75" customHeight="1">
      <c r="A100" s="43" t="s">
        <v>387</v>
      </c>
      <c r="B100" s="85" t="s">
        <v>208</v>
      </c>
      <c r="C100" s="134">
        <f t="shared" si="27"/>
        <v>0</v>
      </c>
      <c r="D100" s="136">
        <f t="shared" si="19"/>
        <v>0</v>
      </c>
      <c r="E100" s="130">
        <f t="shared" si="20"/>
        <v>0</v>
      </c>
      <c r="F100" s="130">
        <f t="shared" si="21"/>
        <v>0</v>
      </c>
      <c r="G100" s="131">
        <f t="shared" si="22"/>
        <v>0</v>
      </c>
      <c r="H100" s="130">
        <f t="shared" si="23"/>
        <v>0</v>
      </c>
      <c r="I100" s="131">
        <f t="shared" si="24"/>
        <v>0</v>
      </c>
      <c r="J100" s="130">
        <f t="shared" si="25"/>
        <v>0</v>
      </c>
      <c r="K100" s="132">
        <f t="shared" si="26"/>
        <v>0</v>
      </c>
      <c r="L100" s="94">
        <f t="shared" si="15"/>
        <v>0</v>
      </c>
      <c r="M100" s="95">
        <f t="shared" si="16"/>
        <v>0</v>
      </c>
      <c r="N100" s="127">
        <f t="shared" si="28"/>
        <v>0</v>
      </c>
      <c r="AA100" s="169"/>
      <c r="AB100" s="171"/>
      <c r="AC100" s="167"/>
      <c r="AD100" s="167"/>
      <c r="AE100" s="163"/>
      <c r="AF100" s="167"/>
      <c r="AG100" s="163"/>
      <c r="AH100" s="167"/>
      <c r="AI100" s="164"/>
      <c r="AJ100" s="94">
        <f t="shared" si="17"/>
        <v>0</v>
      </c>
      <c r="AK100" s="95">
        <f t="shared" si="18"/>
        <v>0</v>
      </c>
      <c r="AL100" s="127">
        <f t="shared" si="29"/>
        <v>0</v>
      </c>
    </row>
    <row r="101" spans="1:38" ht="12.75" customHeight="1">
      <c r="A101" s="43" t="s">
        <v>209</v>
      </c>
      <c r="B101" s="85" t="s">
        <v>210</v>
      </c>
      <c r="C101" s="134">
        <f t="shared" si="27"/>
        <v>0</v>
      </c>
      <c r="D101" s="136">
        <f t="shared" si="19"/>
        <v>0</v>
      </c>
      <c r="E101" s="130">
        <f t="shared" si="20"/>
        <v>0</v>
      </c>
      <c r="F101" s="130">
        <f t="shared" si="21"/>
        <v>0</v>
      </c>
      <c r="G101" s="131">
        <f t="shared" si="22"/>
        <v>0</v>
      </c>
      <c r="H101" s="130">
        <f t="shared" si="23"/>
        <v>0</v>
      </c>
      <c r="I101" s="131">
        <f t="shared" si="24"/>
        <v>0</v>
      </c>
      <c r="J101" s="130">
        <f t="shared" si="25"/>
        <v>0</v>
      </c>
      <c r="K101" s="132">
        <f t="shared" si="26"/>
        <v>0</v>
      </c>
      <c r="L101" s="94">
        <f t="shared" si="15"/>
        <v>0</v>
      </c>
      <c r="M101" s="95">
        <f t="shared" si="16"/>
        <v>0</v>
      </c>
      <c r="N101" s="127">
        <f t="shared" si="28"/>
        <v>0</v>
      </c>
      <c r="AA101" s="169"/>
      <c r="AB101" s="171"/>
      <c r="AC101" s="167"/>
      <c r="AD101" s="167"/>
      <c r="AE101" s="163"/>
      <c r="AF101" s="167"/>
      <c r="AG101" s="163"/>
      <c r="AH101" s="167"/>
      <c r="AI101" s="164"/>
      <c r="AJ101" s="94">
        <f t="shared" si="17"/>
        <v>0</v>
      </c>
      <c r="AK101" s="95">
        <f t="shared" si="18"/>
        <v>0</v>
      </c>
      <c r="AL101" s="127">
        <f t="shared" si="29"/>
        <v>0</v>
      </c>
    </row>
    <row r="102" spans="1:38" ht="12.75" customHeight="1">
      <c r="A102" s="43" t="s">
        <v>211</v>
      </c>
      <c r="B102" s="85" t="s">
        <v>212</v>
      </c>
      <c r="C102" s="134">
        <f t="shared" si="27"/>
        <v>0</v>
      </c>
      <c r="D102" s="136">
        <f t="shared" si="19"/>
        <v>0</v>
      </c>
      <c r="E102" s="130">
        <f t="shared" si="20"/>
        <v>0</v>
      </c>
      <c r="F102" s="130">
        <f t="shared" si="21"/>
        <v>0</v>
      </c>
      <c r="G102" s="131">
        <f t="shared" si="22"/>
        <v>0</v>
      </c>
      <c r="H102" s="130">
        <f t="shared" si="23"/>
        <v>0</v>
      </c>
      <c r="I102" s="131">
        <f t="shared" si="24"/>
        <v>0</v>
      </c>
      <c r="J102" s="130">
        <f t="shared" si="25"/>
        <v>0</v>
      </c>
      <c r="K102" s="132">
        <f t="shared" si="26"/>
        <v>0</v>
      </c>
      <c r="L102" s="94">
        <f t="shared" si="15"/>
        <v>0</v>
      </c>
      <c r="M102" s="95">
        <f t="shared" si="16"/>
        <v>0</v>
      </c>
      <c r="N102" s="127">
        <f t="shared" si="28"/>
        <v>0</v>
      </c>
      <c r="AA102" s="169"/>
      <c r="AB102" s="171"/>
      <c r="AC102" s="167"/>
      <c r="AD102" s="167"/>
      <c r="AE102" s="163"/>
      <c r="AF102" s="167"/>
      <c r="AG102" s="163"/>
      <c r="AH102" s="167"/>
      <c r="AI102" s="164"/>
      <c r="AJ102" s="94">
        <f t="shared" si="17"/>
        <v>0</v>
      </c>
      <c r="AK102" s="95">
        <f t="shared" si="18"/>
        <v>0</v>
      </c>
      <c r="AL102" s="127">
        <f t="shared" si="29"/>
        <v>0</v>
      </c>
    </row>
    <row r="103" spans="1:38" ht="12.75" customHeight="1">
      <c r="A103" s="43" t="s">
        <v>213</v>
      </c>
      <c r="B103" s="85" t="s">
        <v>214</v>
      </c>
      <c r="C103" s="134">
        <f t="shared" si="27"/>
        <v>0</v>
      </c>
      <c r="D103" s="136">
        <f t="shared" si="19"/>
        <v>0</v>
      </c>
      <c r="E103" s="130">
        <f t="shared" si="20"/>
        <v>1</v>
      </c>
      <c r="F103" s="130">
        <f t="shared" si="21"/>
        <v>0</v>
      </c>
      <c r="G103" s="131">
        <f t="shared" si="22"/>
        <v>0</v>
      </c>
      <c r="H103" s="130">
        <f t="shared" si="23"/>
        <v>0</v>
      </c>
      <c r="I103" s="131">
        <f t="shared" si="24"/>
        <v>0</v>
      </c>
      <c r="J103" s="130">
        <f t="shared" si="25"/>
        <v>0</v>
      </c>
      <c r="K103" s="132">
        <f t="shared" si="26"/>
        <v>0</v>
      </c>
      <c r="L103" s="94">
        <f t="shared" si="15"/>
        <v>0</v>
      </c>
      <c r="M103" s="95">
        <f t="shared" si="16"/>
        <v>0</v>
      </c>
      <c r="N103" s="127">
        <f t="shared" si="28"/>
        <v>0</v>
      </c>
      <c r="AA103" s="169"/>
      <c r="AB103" s="171"/>
      <c r="AC103" s="167">
        <v>1</v>
      </c>
      <c r="AD103" s="167"/>
      <c r="AE103" s="163"/>
      <c r="AF103" s="167"/>
      <c r="AG103" s="163"/>
      <c r="AH103" s="167"/>
      <c r="AI103" s="164"/>
      <c r="AJ103" s="94">
        <f t="shared" si="17"/>
        <v>0</v>
      </c>
      <c r="AK103" s="95">
        <f t="shared" si="18"/>
        <v>0</v>
      </c>
      <c r="AL103" s="127">
        <f t="shared" si="29"/>
        <v>0</v>
      </c>
    </row>
    <row r="104" spans="1:38" ht="12.75" customHeight="1">
      <c r="A104" s="43" t="s">
        <v>215</v>
      </c>
      <c r="B104" s="85" t="s">
        <v>216</v>
      </c>
      <c r="C104" s="134">
        <f t="shared" si="27"/>
        <v>0</v>
      </c>
      <c r="D104" s="136">
        <f t="shared" si="19"/>
        <v>1</v>
      </c>
      <c r="E104" s="130">
        <f t="shared" si="20"/>
        <v>2</v>
      </c>
      <c r="F104" s="130">
        <f t="shared" si="21"/>
        <v>0</v>
      </c>
      <c r="G104" s="131">
        <f t="shared" si="22"/>
        <v>1</v>
      </c>
      <c r="H104" s="130">
        <f t="shared" si="23"/>
        <v>0</v>
      </c>
      <c r="I104" s="131">
        <f t="shared" si="24"/>
        <v>0</v>
      </c>
      <c r="J104" s="130">
        <f t="shared" si="25"/>
        <v>0</v>
      </c>
      <c r="K104" s="132">
        <f t="shared" si="26"/>
        <v>0</v>
      </c>
      <c r="L104" s="94">
        <f aca="true" t="shared" si="30" ref="L104:L140">F104+H104+J104</f>
        <v>0</v>
      </c>
      <c r="M104" s="95">
        <f aca="true" t="shared" si="31" ref="M104:M140">G104+I104+K104</f>
        <v>1</v>
      </c>
      <c r="N104" s="127">
        <f t="shared" si="28"/>
        <v>1</v>
      </c>
      <c r="AA104" s="169"/>
      <c r="AB104" s="171">
        <v>1</v>
      </c>
      <c r="AC104" s="167">
        <v>2</v>
      </c>
      <c r="AD104" s="167"/>
      <c r="AE104" s="163">
        <v>1</v>
      </c>
      <c r="AF104" s="167"/>
      <c r="AG104" s="163"/>
      <c r="AH104" s="167"/>
      <c r="AI104" s="164"/>
      <c r="AJ104" s="94">
        <f t="shared" si="17"/>
        <v>0</v>
      </c>
      <c r="AK104" s="95">
        <f t="shared" si="18"/>
        <v>1</v>
      </c>
      <c r="AL104" s="127">
        <f t="shared" si="29"/>
        <v>1</v>
      </c>
    </row>
    <row r="105" spans="1:38" ht="12.75" customHeight="1">
      <c r="A105" s="43" t="s">
        <v>217</v>
      </c>
      <c r="B105" s="85" t="s">
        <v>218</v>
      </c>
      <c r="C105" s="134">
        <f t="shared" si="27"/>
        <v>2</v>
      </c>
      <c r="D105" s="136">
        <f t="shared" si="19"/>
        <v>1</v>
      </c>
      <c r="E105" s="130">
        <f t="shared" si="20"/>
        <v>3</v>
      </c>
      <c r="F105" s="130">
        <f t="shared" si="21"/>
        <v>1</v>
      </c>
      <c r="G105" s="131">
        <f t="shared" si="22"/>
        <v>1</v>
      </c>
      <c r="H105" s="130">
        <f t="shared" si="23"/>
        <v>1</v>
      </c>
      <c r="I105" s="131">
        <f t="shared" si="24"/>
        <v>0</v>
      </c>
      <c r="J105" s="130">
        <f t="shared" si="25"/>
        <v>0</v>
      </c>
      <c r="K105" s="132">
        <f t="shared" si="26"/>
        <v>0</v>
      </c>
      <c r="L105" s="94">
        <f t="shared" si="30"/>
        <v>2</v>
      </c>
      <c r="M105" s="95">
        <f t="shared" si="31"/>
        <v>1</v>
      </c>
      <c r="N105" s="127">
        <f t="shared" si="28"/>
        <v>1</v>
      </c>
      <c r="AA105" s="169">
        <v>2</v>
      </c>
      <c r="AB105" s="171">
        <v>1</v>
      </c>
      <c r="AC105" s="167">
        <v>3</v>
      </c>
      <c r="AD105" s="167">
        <v>1</v>
      </c>
      <c r="AE105" s="163">
        <v>1</v>
      </c>
      <c r="AF105" s="167">
        <v>1</v>
      </c>
      <c r="AG105" s="163"/>
      <c r="AH105" s="167"/>
      <c r="AI105" s="164"/>
      <c r="AJ105" s="94">
        <f t="shared" si="17"/>
        <v>2</v>
      </c>
      <c r="AK105" s="95">
        <f t="shared" si="18"/>
        <v>1</v>
      </c>
      <c r="AL105" s="127">
        <f t="shared" si="29"/>
        <v>1</v>
      </c>
    </row>
    <row r="106" spans="1:38" ht="12.75" customHeight="1">
      <c r="A106" s="43" t="s">
        <v>388</v>
      </c>
      <c r="B106" s="85" t="s">
        <v>219</v>
      </c>
      <c r="C106" s="134">
        <f t="shared" si="27"/>
        <v>1</v>
      </c>
      <c r="D106" s="136">
        <f t="shared" si="19"/>
        <v>0</v>
      </c>
      <c r="E106" s="130">
        <f t="shared" si="20"/>
        <v>1</v>
      </c>
      <c r="F106" s="130">
        <f t="shared" si="21"/>
        <v>1</v>
      </c>
      <c r="G106" s="131">
        <f t="shared" si="22"/>
        <v>0</v>
      </c>
      <c r="H106" s="130">
        <f t="shared" si="23"/>
        <v>0</v>
      </c>
      <c r="I106" s="131">
        <f t="shared" si="24"/>
        <v>0</v>
      </c>
      <c r="J106" s="130">
        <f t="shared" si="25"/>
        <v>0</v>
      </c>
      <c r="K106" s="132">
        <f t="shared" si="26"/>
        <v>0</v>
      </c>
      <c r="L106" s="94">
        <f t="shared" si="30"/>
        <v>1</v>
      </c>
      <c r="M106" s="95">
        <f t="shared" si="31"/>
        <v>0</v>
      </c>
      <c r="N106" s="127">
        <f t="shared" si="28"/>
        <v>1</v>
      </c>
      <c r="AA106" s="169">
        <v>1</v>
      </c>
      <c r="AB106" s="171"/>
      <c r="AC106" s="167">
        <v>1</v>
      </c>
      <c r="AD106" s="167">
        <v>1</v>
      </c>
      <c r="AE106" s="163"/>
      <c r="AF106" s="167"/>
      <c r="AG106" s="163"/>
      <c r="AH106" s="167"/>
      <c r="AI106" s="164"/>
      <c r="AJ106" s="94">
        <f t="shared" si="17"/>
        <v>1</v>
      </c>
      <c r="AK106" s="95">
        <f t="shared" si="18"/>
        <v>0</v>
      </c>
      <c r="AL106" s="127">
        <f t="shared" si="29"/>
        <v>1</v>
      </c>
    </row>
    <row r="107" spans="1:38" ht="12.75" customHeight="1">
      <c r="A107" s="43" t="s">
        <v>220</v>
      </c>
      <c r="B107" s="85" t="s">
        <v>221</v>
      </c>
      <c r="C107" s="134">
        <f t="shared" si="27"/>
        <v>0</v>
      </c>
      <c r="D107" s="136">
        <f t="shared" si="19"/>
        <v>1</v>
      </c>
      <c r="E107" s="130">
        <f t="shared" si="20"/>
        <v>1</v>
      </c>
      <c r="F107" s="130">
        <f t="shared" si="21"/>
        <v>0</v>
      </c>
      <c r="G107" s="131">
        <f t="shared" si="22"/>
        <v>1</v>
      </c>
      <c r="H107" s="130">
        <f t="shared" si="23"/>
        <v>0</v>
      </c>
      <c r="I107" s="131">
        <f t="shared" si="24"/>
        <v>0</v>
      </c>
      <c r="J107" s="130">
        <f t="shared" si="25"/>
        <v>0</v>
      </c>
      <c r="K107" s="132">
        <f t="shared" si="26"/>
        <v>0</v>
      </c>
      <c r="L107" s="94">
        <f t="shared" si="30"/>
        <v>0</v>
      </c>
      <c r="M107" s="95">
        <f t="shared" si="31"/>
        <v>1</v>
      </c>
      <c r="N107" s="127">
        <f t="shared" si="28"/>
        <v>1</v>
      </c>
      <c r="AA107" s="169"/>
      <c r="AB107" s="171">
        <v>1</v>
      </c>
      <c r="AC107" s="167">
        <v>1</v>
      </c>
      <c r="AD107" s="167"/>
      <c r="AE107" s="163">
        <v>1</v>
      </c>
      <c r="AF107" s="167"/>
      <c r="AG107" s="163"/>
      <c r="AH107" s="167"/>
      <c r="AI107" s="164"/>
      <c r="AJ107" s="94">
        <f t="shared" si="17"/>
        <v>0</v>
      </c>
      <c r="AK107" s="95">
        <f t="shared" si="18"/>
        <v>1</v>
      </c>
      <c r="AL107" s="127">
        <f t="shared" si="29"/>
        <v>1</v>
      </c>
    </row>
    <row r="108" spans="1:38" ht="12.75" customHeight="1">
      <c r="A108" s="43" t="s">
        <v>222</v>
      </c>
      <c r="B108" s="85" t="s">
        <v>223</v>
      </c>
      <c r="C108" s="134">
        <f t="shared" si="27"/>
        <v>0</v>
      </c>
      <c r="D108" s="136">
        <f t="shared" si="19"/>
        <v>0</v>
      </c>
      <c r="E108" s="130">
        <f t="shared" si="20"/>
        <v>1</v>
      </c>
      <c r="F108" s="130">
        <f t="shared" si="21"/>
        <v>0</v>
      </c>
      <c r="G108" s="131">
        <f t="shared" si="22"/>
        <v>0</v>
      </c>
      <c r="H108" s="130">
        <f t="shared" si="23"/>
        <v>0</v>
      </c>
      <c r="I108" s="131">
        <f t="shared" si="24"/>
        <v>0</v>
      </c>
      <c r="J108" s="130">
        <f t="shared" si="25"/>
        <v>0</v>
      </c>
      <c r="K108" s="132">
        <f t="shared" si="26"/>
        <v>0</v>
      </c>
      <c r="L108" s="94">
        <f t="shared" si="30"/>
        <v>0</v>
      </c>
      <c r="M108" s="95">
        <f t="shared" si="31"/>
        <v>0</v>
      </c>
      <c r="N108" s="127">
        <f t="shared" si="28"/>
        <v>0</v>
      </c>
      <c r="AA108" s="169"/>
      <c r="AB108" s="171"/>
      <c r="AC108" s="167">
        <v>1</v>
      </c>
      <c r="AD108" s="167"/>
      <c r="AE108" s="163"/>
      <c r="AF108" s="167"/>
      <c r="AG108" s="163"/>
      <c r="AH108" s="167"/>
      <c r="AI108" s="164"/>
      <c r="AJ108" s="94">
        <f t="shared" si="17"/>
        <v>0</v>
      </c>
      <c r="AK108" s="95">
        <f t="shared" si="18"/>
        <v>0</v>
      </c>
      <c r="AL108" s="127">
        <f t="shared" si="29"/>
        <v>0</v>
      </c>
    </row>
    <row r="109" spans="1:38" ht="12.75" customHeight="1">
      <c r="A109" s="43" t="s">
        <v>224</v>
      </c>
      <c r="B109" s="85" t="s">
        <v>225</v>
      </c>
      <c r="C109" s="134">
        <f t="shared" si="27"/>
        <v>1</v>
      </c>
      <c r="D109" s="136">
        <f t="shared" si="19"/>
        <v>2</v>
      </c>
      <c r="E109" s="130">
        <f t="shared" si="20"/>
        <v>4</v>
      </c>
      <c r="F109" s="130">
        <f t="shared" si="21"/>
        <v>1</v>
      </c>
      <c r="G109" s="131">
        <f t="shared" si="22"/>
        <v>1</v>
      </c>
      <c r="H109" s="130">
        <f t="shared" si="23"/>
        <v>0</v>
      </c>
      <c r="I109" s="131">
        <f t="shared" si="24"/>
        <v>1</v>
      </c>
      <c r="J109" s="130">
        <f t="shared" si="25"/>
        <v>0</v>
      </c>
      <c r="K109" s="132">
        <f t="shared" si="26"/>
        <v>0</v>
      </c>
      <c r="L109" s="94">
        <f t="shared" si="30"/>
        <v>1</v>
      </c>
      <c r="M109" s="95">
        <f t="shared" si="31"/>
        <v>2</v>
      </c>
      <c r="N109" s="127">
        <f t="shared" si="28"/>
        <v>1</v>
      </c>
      <c r="AA109" s="169">
        <v>1</v>
      </c>
      <c r="AB109" s="171">
        <v>2</v>
      </c>
      <c r="AC109" s="167">
        <v>4</v>
      </c>
      <c r="AD109" s="167">
        <v>1</v>
      </c>
      <c r="AE109" s="163">
        <v>1</v>
      </c>
      <c r="AF109" s="167"/>
      <c r="AG109" s="163">
        <v>1</v>
      </c>
      <c r="AH109" s="167"/>
      <c r="AI109" s="164"/>
      <c r="AJ109" s="94">
        <f t="shared" si="17"/>
        <v>1</v>
      </c>
      <c r="AK109" s="95">
        <f t="shared" si="18"/>
        <v>2</v>
      </c>
      <c r="AL109" s="127">
        <f t="shared" si="29"/>
        <v>1</v>
      </c>
    </row>
    <row r="110" spans="1:38" ht="12.75" customHeight="1">
      <c r="A110" s="43" t="s">
        <v>389</v>
      </c>
      <c r="B110" s="85" t="s">
        <v>226</v>
      </c>
      <c r="C110" s="134">
        <f t="shared" si="27"/>
        <v>0</v>
      </c>
      <c r="D110" s="136">
        <f t="shared" si="19"/>
        <v>0</v>
      </c>
      <c r="E110" s="130">
        <f t="shared" si="20"/>
        <v>0</v>
      </c>
      <c r="F110" s="130">
        <f t="shared" si="21"/>
        <v>0</v>
      </c>
      <c r="G110" s="131">
        <f t="shared" si="22"/>
        <v>0</v>
      </c>
      <c r="H110" s="130">
        <f t="shared" si="23"/>
        <v>0</v>
      </c>
      <c r="I110" s="131">
        <f t="shared" si="24"/>
        <v>0</v>
      </c>
      <c r="J110" s="130">
        <f t="shared" si="25"/>
        <v>0</v>
      </c>
      <c r="K110" s="132">
        <f t="shared" si="26"/>
        <v>0</v>
      </c>
      <c r="L110" s="94">
        <f t="shared" si="30"/>
        <v>0</v>
      </c>
      <c r="M110" s="95">
        <f t="shared" si="31"/>
        <v>0</v>
      </c>
      <c r="N110" s="127">
        <f t="shared" si="28"/>
        <v>0</v>
      </c>
      <c r="AA110" s="169"/>
      <c r="AB110" s="171"/>
      <c r="AC110" s="167"/>
      <c r="AD110" s="167"/>
      <c r="AE110" s="163"/>
      <c r="AF110" s="167"/>
      <c r="AG110" s="163"/>
      <c r="AH110" s="167"/>
      <c r="AI110" s="164"/>
      <c r="AJ110" s="94">
        <f t="shared" si="17"/>
        <v>0</v>
      </c>
      <c r="AK110" s="95">
        <f t="shared" si="18"/>
        <v>0</v>
      </c>
      <c r="AL110" s="127">
        <f t="shared" si="29"/>
        <v>0</v>
      </c>
    </row>
    <row r="111" spans="1:38" ht="12.75" customHeight="1">
      <c r="A111" s="43" t="s">
        <v>227</v>
      </c>
      <c r="B111" s="85" t="s">
        <v>228</v>
      </c>
      <c r="C111" s="134">
        <f t="shared" si="27"/>
        <v>1</v>
      </c>
      <c r="D111" s="136">
        <f t="shared" si="19"/>
        <v>0</v>
      </c>
      <c r="E111" s="130">
        <f t="shared" si="20"/>
        <v>1</v>
      </c>
      <c r="F111" s="130">
        <f t="shared" si="21"/>
        <v>1</v>
      </c>
      <c r="G111" s="131">
        <f t="shared" si="22"/>
        <v>0</v>
      </c>
      <c r="H111" s="130">
        <f t="shared" si="23"/>
        <v>0</v>
      </c>
      <c r="I111" s="131">
        <f t="shared" si="24"/>
        <v>0</v>
      </c>
      <c r="J111" s="130">
        <f t="shared" si="25"/>
        <v>0</v>
      </c>
      <c r="K111" s="132">
        <f t="shared" si="26"/>
        <v>0</v>
      </c>
      <c r="L111" s="94">
        <f t="shared" si="30"/>
        <v>1</v>
      </c>
      <c r="M111" s="95">
        <f t="shared" si="31"/>
        <v>0</v>
      </c>
      <c r="N111" s="127">
        <f t="shared" si="28"/>
        <v>1</v>
      </c>
      <c r="AA111" s="169">
        <v>1</v>
      </c>
      <c r="AB111" s="171"/>
      <c r="AC111" s="167">
        <v>1</v>
      </c>
      <c r="AD111" s="167">
        <v>1</v>
      </c>
      <c r="AE111" s="163"/>
      <c r="AF111" s="167"/>
      <c r="AG111" s="163"/>
      <c r="AH111" s="167"/>
      <c r="AI111" s="164"/>
      <c r="AJ111" s="94">
        <f t="shared" si="17"/>
        <v>1</v>
      </c>
      <c r="AK111" s="95">
        <f t="shared" si="18"/>
        <v>0</v>
      </c>
      <c r="AL111" s="127">
        <f t="shared" si="29"/>
        <v>1</v>
      </c>
    </row>
    <row r="112" spans="1:38" ht="12.75" customHeight="1">
      <c r="A112" s="43" t="s">
        <v>229</v>
      </c>
      <c r="B112" s="85" t="s">
        <v>230</v>
      </c>
      <c r="C112" s="134">
        <f t="shared" si="27"/>
        <v>1</v>
      </c>
      <c r="D112" s="136">
        <f t="shared" si="19"/>
        <v>0</v>
      </c>
      <c r="E112" s="130">
        <f t="shared" si="20"/>
        <v>3</v>
      </c>
      <c r="F112" s="130">
        <f t="shared" si="21"/>
        <v>1</v>
      </c>
      <c r="G112" s="131">
        <f t="shared" si="22"/>
        <v>0</v>
      </c>
      <c r="H112" s="130">
        <f t="shared" si="23"/>
        <v>0</v>
      </c>
      <c r="I112" s="131">
        <f t="shared" si="24"/>
        <v>0</v>
      </c>
      <c r="J112" s="130">
        <f t="shared" si="25"/>
        <v>0</v>
      </c>
      <c r="K112" s="132">
        <f t="shared" si="26"/>
        <v>0</v>
      </c>
      <c r="L112" s="94">
        <f t="shared" si="30"/>
        <v>1</v>
      </c>
      <c r="M112" s="95">
        <f t="shared" si="31"/>
        <v>0</v>
      </c>
      <c r="N112" s="127">
        <f t="shared" si="28"/>
        <v>1</v>
      </c>
      <c r="AA112" s="169">
        <v>1</v>
      </c>
      <c r="AB112" s="171"/>
      <c r="AC112" s="167">
        <v>3</v>
      </c>
      <c r="AD112" s="167">
        <v>1</v>
      </c>
      <c r="AE112" s="163"/>
      <c r="AF112" s="167"/>
      <c r="AG112" s="163"/>
      <c r="AH112" s="167"/>
      <c r="AI112" s="164"/>
      <c r="AJ112" s="94">
        <f t="shared" si="17"/>
        <v>1</v>
      </c>
      <c r="AK112" s="95">
        <f t="shared" si="18"/>
        <v>0</v>
      </c>
      <c r="AL112" s="127">
        <f t="shared" si="29"/>
        <v>1</v>
      </c>
    </row>
    <row r="113" spans="1:38" ht="12.75" customHeight="1">
      <c r="A113" s="43" t="s">
        <v>231</v>
      </c>
      <c r="B113" s="85" t="s">
        <v>232</v>
      </c>
      <c r="C113" s="134">
        <f t="shared" si="27"/>
        <v>0</v>
      </c>
      <c r="D113" s="136">
        <f t="shared" si="19"/>
        <v>1</v>
      </c>
      <c r="E113" s="130">
        <f t="shared" si="20"/>
        <v>1</v>
      </c>
      <c r="F113" s="130">
        <f t="shared" si="21"/>
        <v>0</v>
      </c>
      <c r="G113" s="131">
        <f t="shared" si="22"/>
        <v>1</v>
      </c>
      <c r="H113" s="130">
        <f t="shared" si="23"/>
        <v>0</v>
      </c>
      <c r="I113" s="131">
        <f t="shared" si="24"/>
        <v>0</v>
      </c>
      <c r="J113" s="130">
        <f t="shared" si="25"/>
        <v>0</v>
      </c>
      <c r="K113" s="132">
        <f t="shared" si="26"/>
        <v>0</v>
      </c>
      <c r="L113" s="94">
        <f t="shared" si="30"/>
        <v>0</v>
      </c>
      <c r="M113" s="95">
        <f t="shared" si="31"/>
        <v>1</v>
      </c>
      <c r="N113" s="127">
        <f t="shared" si="28"/>
        <v>1</v>
      </c>
      <c r="AA113" s="169"/>
      <c r="AB113" s="171">
        <v>1</v>
      </c>
      <c r="AC113" s="167">
        <v>1</v>
      </c>
      <c r="AD113" s="167"/>
      <c r="AE113" s="163">
        <v>1</v>
      </c>
      <c r="AF113" s="167"/>
      <c r="AG113" s="163"/>
      <c r="AH113" s="167"/>
      <c r="AI113" s="164"/>
      <c r="AJ113" s="94">
        <f t="shared" si="17"/>
        <v>0</v>
      </c>
      <c r="AK113" s="95">
        <f t="shared" si="18"/>
        <v>1</v>
      </c>
      <c r="AL113" s="127">
        <f t="shared" si="29"/>
        <v>1</v>
      </c>
    </row>
    <row r="114" spans="1:38" ht="12.75" customHeight="1">
      <c r="A114" s="43" t="s">
        <v>390</v>
      </c>
      <c r="B114" s="85" t="s">
        <v>233</v>
      </c>
      <c r="C114" s="134">
        <f t="shared" si="27"/>
        <v>0</v>
      </c>
      <c r="D114" s="136">
        <f t="shared" si="19"/>
        <v>0</v>
      </c>
      <c r="E114" s="130">
        <f t="shared" si="20"/>
        <v>0</v>
      </c>
      <c r="F114" s="130">
        <f t="shared" si="21"/>
        <v>0</v>
      </c>
      <c r="G114" s="131">
        <f t="shared" si="22"/>
        <v>0</v>
      </c>
      <c r="H114" s="130">
        <f t="shared" si="23"/>
        <v>0</v>
      </c>
      <c r="I114" s="131">
        <f t="shared" si="24"/>
        <v>0</v>
      </c>
      <c r="J114" s="130">
        <f t="shared" si="25"/>
        <v>0</v>
      </c>
      <c r="K114" s="132">
        <f t="shared" si="26"/>
        <v>0</v>
      </c>
      <c r="L114" s="94">
        <f t="shared" si="30"/>
        <v>0</v>
      </c>
      <c r="M114" s="95">
        <f t="shared" si="31"/>
        <v>0</v>
      </c>
      <c r="N114" s="127">
        <f t="shared" si="28"/>
        <v>0</v>
      </c>
      <c r="AA114" s="169"/>
      <c r="AB114" s="171"/>
      <c r="AC114" s="167"/>
      <c r="AD114" s="167"/>
      <c r="AE114" s="163"/>
      <c r="AF114" s="167"/>
      <c r="AG114" s="163"/>
      <c r="AH114" s="167"/>
      <c r="AI114" s="164"/>
      <c r="AJ114" s="94">
        <f t="shared" si="17"/>
        <v>0</v>
      </c>
      <c r="AK114" s="95">
        <f t="shared" si="18"/>
        <v>0</v>
      </c>
      <c r="AL114" s="127">
        <f t="shared" si="29"/>
        <v>0</v>
      </c>
    </row>
    <row r="115" spans="1:38" ht="12.75" customHeight="1">
      <c r="A115" s="43" t="s">
        <v>234</v>
      </c>
      <c r="B115" s="85" t="s">
        <v>235</v>
      </c>
      <c r="C115" s="134">
        <f t="shared" si="27"/>
        <v>0</v>
      </c>
      <c r="D115" s="136">
        <f t="shared" si="19"/>
        <v>14</v>
      </c>
      <c r="E115" s="130">
        <f t="shared" si="20"/>
        <v>17</v>
      </c>
      <c r="F115" s="130">
        <f t="shared" si="21"/>
        <v>0</v>
      </c>
      <c r="G115" s="131">
        <f t="shared" si="22"/>
        <v>13</v>
      </c>
      <c r="H115" s="130">
        <f t="shared" si="23"/>
        <v>0</v>
      </c>
      <c r="I115" s="131">
        <f t="shared" si="24"/>
        <v>0</v>
      </c>
      <c r="J115" s="130">
        <f t="shared" si="25"/>
        <v>0</v>
      </c>
      <c r="K115" s="132">
        <f t="shared" si="26"/>
        <v>1</v>
      </c>
      <c r="L115" s="94">
        <f t="shared" si="30"/>
        <v>0</v>
      </c>
      <c r="M115" s="95">
        <f t="shared" si="31"/>
        <v>14</v>
      </c>
      <c r="N115" s="127">
        <f t="shared" si="28"/>
        <v>1</v>
      </c>
      <c r="AA115" s="169"/>
      <c r="AB115" s="171">
        <v>14</v>
      </c>
      <c r="AC115" s="167">
        <v>17</v>
      </c>
      <c r="AD115" s="167"/>
      <c r="AE115" s="163">
        <v>13</v>
      </c>
      <c r="AF115" s="167"/>
      <c r="AG115" s="163"/>
      <c r="AH115" s="167"/>
      <c r="AI115" s="164">
        <v>1</v>
      </c>
      <c r="AJ115" s="94">
        <f t="shared" si="17"/>
        <v>0</v>
      </c>
      <c r="AK115" s="95">
        <f t="shared" si="18"/>
        <v>14</v>
      </c>
      <c r="AL115" s="127">
        <f t="shared" si="29"/>
        <v>1</v>
      </c>
    </row>
    <row r="116" spans="1:38" ht="12.75" customHeight="1">
      <c r="A116" s="43" t="s">
        <v>236</v>
      </c>
      <c r="B116" s="85" t="s">
        <v>237</v>
      </c>
      <c r="C116" s="134">
        <f t="shared" si="27"/>
        <v>8</v>
      </c>
      <c r="D116" s="136">
        <f t="shared" si="19"/>
        <v>58</v>
      </c>
      <c r="E116" s="130">
        <f t="shared" si="20"/>
        <v>81</v>
      </c>
      <c r="F116" s="130">
        <f t="shared" si="21"/>
        <v>8</v>
      </c>
      <c r="G116" s="131">
        <f t="shared" si="22"/>
        <v>48</v>
      </c>
      <c r="H116" s="130">
        <f t="shared" si="23"/>
        <v>0</v>
      </c>
      <c r="I116" s="131">
        <f t="shared" si="24"/>
        <v>2</v>
      </c>
      <c r="J116" s="130">
        <f t="shared" si="25"/>
        <v>0</v>
      </c>
      <c r="K116" s="132">
        <f t="shared" si="26"/>
        <v>6</v>
      </c>
      <c r="L116" s="94">
        <f t="shared" si="30"/>
        <v>8</v>
      </c>
      <c r="M116" s="95">
        <f t="shared" si="31"/>
        <v>56</v>
      </c>
      <c r="N116" s="127">
        <f t="shared" si="28"/>
        <v>1</v>
      </c>
      <c r="AA116" s="169">
        <v>8</v>
      </c>
      <c r="AB116" s="171">
        <v>58</v>
      </c>
      <c r="AC116" s="167">
        <v>81</v>
      </c>
      <c r="AD116" s="167">
        <v>8</v>
      </c>
      <c r="AE116" s="163">
        <v>48</v>
      </c>
      <c r="AF116" s="167"/>
      <c r="AG116" s="163">
        <v>2</v>
      </c>
      <c r="AH116" s="167"/>
      <c r="AI116" s="164">
        <v>6</v>
      </c>
      <c r="AJ116" s="94">
        <f t="shared" si="17"/>
        <v>8</v>
      </c>
      <c r="AK116" s="95">
        <f t="shared" si="18"/>
        <v>56</v>
      </c>
      <c r="AL116" s="127">
        <f t="shared" si="29"/>
        <v>1</v>
      </c>
    </row>
    <row r="117" spans="1:38" ht="12.75" customHeight="1">
      <c r="A117" s="43" t="s">
        <v>238</v>
      </c>
      <c r="B117" s="85" t="s">
        <v>239</v>
      </c>
      <c r="C117" s="134">
        <f t="shared" si="27"/>
        <v>8</v>
      </c>
      <c r="D117" s="136">
        <f t="shared" si="19"/>
        <v>2</v>
      </c>
      <c r="E117" s="130">
        <f t="shared" si="20"/>
        <v>11</v>
      </c>
      <c r="F117" s="130">
        <f t="shared" si="21"/>
        <v>8</v>
      </c>
      <c r="G117" s="131">
        <f t="shared" si="22"/>
        <v>2</v>
      </c>
      <c r="H117" s="130">
        <f t="shared" si="23"/>
        <v>0</v>
      </c>
      <c r="I117" s="131">
        <f t="shared" si="24"/>
        <v>0</v>
      </c>
      <c r="J117" s="130">
        <f t="shared" si="25"/>
        <v>0</v>
      </c>
      <c r="K117" s="132">
        <f t="shared" si="26"/>
        <v>0</v>
      </c>
      <c r="L117" s="94">
        <f t="shared" si="30"/>
        <v>8</v>
      </c>
      <c r="M117" s="95">
        <f t="shared" si="31"/>
        <v>2</v>
      </c>
      <c r="N117" s="127">
        <f t="shared" si="28"/>
        <v>1</v>
      </c>
      <c r="AA117" s="169">
        <v>8</v>
      </c>
      <c r="AB117" s="171">
        <v>2</v>
      </c>
      <c r="AC117" s="167">
        <v>11</v>
      </c>
      <c r="AD117" s="167">
        <v>8</v>
      </c>
      <c r="AE117" s="163">
        <v>2</v>
      </c>
      <c r="AF117" s="167"/>
      <c r="AG117" s="163"/>
      <c r="AH117" s="167"/>
      <c r="AI117" s="164"/>
      <c r="AJ117" s="94">
        <f t="shared" si="17"/>
        <v>8</v>
      </c>
      <c r="AK117" s="95">
        <f t="shared" si="18"/>
        <v>2</v>
      </c>
      <c r="AL117" s="127">
        <f t="shared" si="29"/>
        <v>1</v>
      </c>
    </row>
    <row r="118" spans="1:38" ht="12.75" customHeight="1">
      <c r="A118" s="43" t="s">
        <v>240</v>
      </c>
      <c r="B118" s="85" t="s">
        <v>241</v>
      </c>
      <c r="C118" s="134">
        <f t="shared" si="27"/>
        <v>21</v>
      </c>
      <c r="D118" s="136">
        <f t="shared" si="19"/>
        <v>15</v>
      </c>
      <c r="E118" s="130">
        <f t="shared" si="20"/>
        <v>40</v>
      </c>
      <c r="F118" s="130">
        <f t="shared" si="21"/>
        <v>18</v>
      </c>
      <c r="G118" s="131">
        <f t="shared" si="22"/>
        <v>13</v>
      </c>
      <c r="H118" s="130">
        <f t="shared" si="23"/>
        <v>1</v>
      </c>
      <c r="I118" s="131">
        <f t="shared" si="24"/>
        <v>0</v>
      </c>
      <c r="J118" s="130">
        <f t="shared" si="25"/>
        <v>1</v>
      </c>
      <c r="K118" s="132">
        <f t="shared" si="26"/>
        <v>1</v>
      </c>
      <c r="L118" s="94">
        <f t="shared" si="30"/>
        <v>20</v>
      </c>
      <c r="M118" s="95">
        <f t="shared" si="31"/>
        <v>14</v>
      </c>
      <c r="N118" s="127">
        <f t="shared" si="28"/>
        <v>1</v>
      </c>
      <c r="AA118" s="169">
        <v>21</v>
      </c>
      <c r="AB118" s="171">
        <v>15</v>
      </c>
      <c r="AC118" s="167">
        <v>40</v>
      </c>
      <c r="AD118" s="167">
        <v>18</v>
      </c>
      <c r="AE118" s="163">
        <v>13</v>
      </c>
      <c r="AF118" s="167">
        <v>1</v>
      </c>
      <c r="AG118" s="163"/>
      <c r="AH118" s="167">
        <v>1</v>
      </c>
      <c r="AI118" s="164">
        <v>1</v>
      </c>
      <c r="AJ118" s="94">
        <f t="shared" si="17"/>
        <v>20</v>
      </c>
      <c r="AK118" s="95">
        <f t="shared" si="18"/>
        <v>14</v>
      </c>
      <c r="AL118" s="127">
        <f t="shared" si="29"/>
        <v>1</v>
      </c>
    </row>
    <row r="119" spans="1:38" ht="12.75" customHeight="1">
      <c r="A119" s="43" t="s">
        <v>242</v>
      </c>
      <c r="B119" s="85" t="s">
        <v>243</v>
      </c>
      <c r="C119" s="134">
        <f t="shared" si="27"/>
        <v>0</v>
      </c>
      <c r="D119" s="136">
        <f t="shared" si="19"/>
        <v>0</v>
      </c>
      <c r="E119" s="130">
        <f t="shared" si="20"/>
        <v>0</v>
      </c>
      <c r="F119" s="130">
        <f t="shared" si="21"/>
        <v>0</v>
      </c>
      <c r="G119" s="131">
        <f t="shared" si="22"/>
        <v>0</v>
      </c>
      <c r="H119" s="130">
        <f t="shared" si="23"/>
        <v>0</v>
      </c>
      <c r="I119" s="131">
        <f t="shared" si="24"/>
        <v>0</v>
      </c>
      <c r="J119" s="130">
        <f t="shared" si="25"/>
        <v>0</v>
      </c>
      <c r="K119" s="132">
        <f t="shared" si="26"/>
        <v>0</v>
      </c>
      <c r="L119" s="94">
        <f t="shared" si="30"/>
        <v>0</v>
      </c>
      <c r="M119" s="95">
        <f t="shared" si="31"/>
        <v>0</v>
      </c>
      <c r="N119" s="127">
        <f t="shared" si="28"/>
        <v>0</v>
      </c>
      <c r="AA119" s="169"/>
      <c r="AB119" s="171"/>
      <c r="AC119" s="167"/>
      <c r="AD119" s="167"/>
      <c r="AE119" s="163"/>
      <c r="AF119" s="167"/>
      <c r="AG119" s="163"/>
      <c r="AH119" s="167"/>
      <c r="AI119" s="164"/>
      <c r="AJ119" s="94">
        <f t="shared" si="17"/>
        <v>0</v>
      </c>
      <c r="AK119" s="95">
        <f t="shared" si="18"/>
        <v>0</v>
      </c>
      <c r="AL119" s="127">
        <f t="shared" si="29"/>
        <v>0</v>
      </c>
    </row>
    <row r="120" spans="1:38" ht="12.75" customHeight="1">
      <c r="A120" s="43" t="s">
        <v>244</v>
      </c>
      <c r="B120" s="85" t="s">
        <v>245</v>
      </c>
      <c r="C120" s="134">
        <f t="shared" si="27"/>
        <v>37</v>
      </c>
      <c r="D120" s="136">
        <f t="shared" si="19"/>
        <v>14</v>
      </c>
      <c r="E120" s="130">
        <f t="shared" si="20"/>
        <v>58</v>
      </c>
      <c r="F120" s="130">
        <f t="shared" si="21"/>
        <v>36</v>
      </c>
      <c r="G120" s="131">
        <f t="shared" si="22"/>
        <v>12</v>
      </c>
      <c r="H120" s="130">
        <f t="shared" si="23"/>
        <v>0</v>
      </c>
      <c r="I120" s="131">
        <f t="shared" si="24"/>
        <v>1</v>
      </c>
      <c r="J120" s="130">
        <f t="shared" si="25"/>
        <v>1</v>
      </c>
      <c r="K120" s="132">
        <f t="shared" si="26"/>
        <v>0</v>
      </c>
      <c r="L120" s="94">
        <f t="shared" si="30"/>
        <v>37</v>
      </c>
      <c r="M120" s="95">
        <f t="shared" si="31"/>
        <v>13</v>
      </c>
      <c r="N120" s="127">
        <f t="shared" si="28"/>
        <v>1</v>
      </c>
      <c r="AA120" s="169">
        <v>37</v>
      </c>
      <c r="AB120" s="171">
        <v>14</v>
      </c>
      <c r="AC120" s="167">
        <v>58</v>
      </c>
      <c r="AD120" s="167">
        <v>36</v>
      </c>
      <c r="AE120" s="163">
        <v>12</v>
      </c>
      <c r="AF120" s="167"/>
      <c r="AG120" s="163">
        <v>1</v>
      </c>
      <c r="AH120" s="167">
        <v>1</v>
      </c>
      <c r="AI120" s="164"/>
      <c r="AJ120" s="94">
        <f t="shared" si="17"/>
        <v>37</v>
      </c>
      <c r="AK120" s="95">
        <f t="shared" si="18"/>
        <v>13</v>
      </c>
      <c r="AL120" s="127">
        <f t="shared" si="29"/>
        <v>1</v>
      </c>
    </row>
    <row r="121" spans="1:38" ht="12.75" customHeight="1">
      <c r="A121" s="43" t="s">
        <v>246</v>
      </c>
      <c r="B121" s="85" t="s">
        <v>247</v>
      </c>
      <c r="C121" s="134">
        <f t="shared" si="27"/>
        <v>8</v>
      </c>
      <c r="D121" s="136">
        <f t="shared" si="19"/>
        <v>3</v>
      </c>
      <c r="E121" s="130">
        <f t="shared" si="20"/>
        <v>11</v>
      </c>
      <c r="F121" s="130">
        <f t="shared" si="21"/>
        <v>7</v>
      </c>
      <c r="G121" s="131">
        <f t="shared" si="22"/>
        <v>3</v>
      </c>
      <c r="H121" s="130">
        <f t="shared" si="23"/>
        <v>1</v>
      </c>
      <c r="I121" s="131">
        <f t="shared" si="24"/>
        <v>0</v>
      </c>
      <c r="J121" s="130">
        <f t="shared" si="25"/>
        <v>0</v>
      </c>
      <c r="K121" s="132">
        <f t="shared" si="26"/>
        <v>0</v>
      </c>
      <c r="L121" s="94">
        <f t="shared" si="30"/>
        <v>8</v>
      </c>
      <c r="M121" s="95">
        <f t="shared" si="31"/>
        <v>3</v>
      </c>
      <c r="N121" s="127">
        <f t="shared" si="28"/>
        <v>1</v>
      </c>
      <c r="AA121" s="169">
        <v>8</v>
      </c>
      <c r="AB121" s="171">
        <v>3</v>
      </c>
      <c r="AC121" s="167">
        <v>11</v>
      </c>
      <c r="AD121" s="167">
        <v>7</v>
      </c>
      <c r="AE121" s="163">
        <v>3</v>
      </c>
      <c r="AF121" s="167">
        <v>1</v>
      </c>
      <c r="AG121" s="163"/>
      <c r="AH121" s="167"/>
      <c r="AI121" s="164"/>
      <c r="AJ121" s="94">
        <f t="shared" si="17"/>
        <v>8</v>
      </c>
      <c r="AK121" s="95">
        <f t="shared" si="18"/>
        <v>3</v>
      </c>
      <c r="AL121" s="127">
        <f t="shared" si="29"/>
        <v>1</v>
      </c>
    </row>
    <row r="122" spans="1:38" ht="12.75" customHeight="1">
      <c r="A122" s="43" t="s">
        <v>391</v>
      </c>
      <c r="B122" s="85" t="s">
        <v>248</v>
      </c>
      <c r="C122" s="134">
        <f t="shared" si="27"/>
        <v>53</v>
      </c>
      <c r="D122" s="136">
        <f t="shared" si="19"/>
        <v>3</v>
      </c>
      <c r="E122" s="130">
        <f t="shared" si="20"/>
        <v>63</v>
      </c>
      <c r="F122" s="130">
        <f t="shared" si="21"/>
        <v>49</v>
      </c>
      <c r="G122" s="131">
        <f t="shared" si="22"/>
        <v>3</v>
      </c>
      <c r="H122" s="130">
        <f t="shared" si="23"/>
        <v>0</v>
      </c>
      <c r="I122" s="131">
        <f t="shared" si="24"/>
        <v>0</v>
      </c>
      <c r="J122" s="130">
        <f t="shared" si="25"/>
        <v>1</v>
      </c>
      <c r="K122" s="132">
        <f t="shared" si="26"/>
        <v>0</v>
      </c>
      <c r="L122" s="94">
        <f t="shared" si="30"/>
        <v>50</v>
      </c>
      <c r="M122" s="95">
        <f t="shared" si="31"/>
        <v>3</v>
      </c>
      <c r="N122" s="127">
        <f t="shared" si="28"/>
        <v>1</v>
      </c>
      <c r="AA122" s="169">
        <v>53</v>
      </c>
      <c r="AB122" s="171">
        <v>3</v>
      </c>
      <c r="AC122" s="167">
        <v>63</v>
      </c>
      <c r="AD122" s="167">
        <v>49</v>
      </c>
      <c r="AE122" s="163">
        <v>3</v>
      </c>
      <c r="AF122" s="167"/>
      <c r="AG122" s="163"/>
      <c r="AH122" s="167">
        <v>1</v>
      </c>
      <c r="AI122" s="164"/>
      <c r="AJ122" s="94">
        <f t="shared" si="17"/>
        <v>50</v>
      </c>
      <c r="AK122" s="95">
        <f t="shared" si="18"/>
        <v>3</v>
      </c>
      <c r="AL122" s="127">
        <f t="shared" si="29"/>
        <v>1</v>
      </c>
    </row>
    <row r="123" spans="1:38" ht="12.75" customHeight="1">
      <c r="A123" s="43" t="s">
        <v>249</v>
      </c>
      <c r="B123" s="85" t="s">
        <v>250</v>
      </c>
      <c r="C123" s="134">
        <f t="shared" si="27"/>
        <v>48</v>
      </c>
      <c r="D123" s="136">
        <f t="shared" si="19"/>
        <v>31</v>
      </c>
      <c r="E123" s="130">
        <f t="shared" si="20"/>
        <v>98</v>
      </c>
      <c r="F123" s="130">
        <f t="shared" si="21"/>
        <v>46</v>
      </c>
      <c r="G123" s="131">
        <f t="shared" si="22"/>
        <v>25</v>
      </c>
      <c r="H123" s="130">
        <f t="shared" si="23"/>
        <v>2</v>
      </c>
      <c r="I123" s="131">
        <f t="shared" si="24"/>
        <v>1</v>
      </c>
      <c r="J123" s="130">
        <f t="shared" si="25"/>
        <v>0</v>
      </c>
      <c r="K123" s="132">
        <f t="shared" si="26"/>
        <v>2</v>
      </c>
      <c r="L123" s="94">
        <f t="shared" si="30"/>
        <v>48</v>
      </c>
      <c r="M123" s="95">
        <f t="shared" si="31"/>
        <v>28</v>
      </c>
      <c r="N123" s="127">
        <f t="shared" si="28"/>
        <v>1</v>
      </c>
      <c r="AA123" s="169">
        <v>48</v>
      </c>
      <c r="AB123" s="171">
        <v>31</v>
      </c>
      <c r="AC123" s="167">
        <v>98</v>
      </c>
      <c r="AD123" s="167">
        <v>46</v>
      </c>
      <c r="AE123" s="163">
        <v>25</v>
      </c>
      <c r="AF123" s="167">
        <v>2</v>
      </c>
      <c r="AG123" s="163">
        <v>1</v>
      </c>
      <c r="AH123" s="167"/>
      <c r="AI123" s="164">
        <v>2</v>
      </c>
      <c r="AJ123" s="94">
        <f t="shared" si="17"/>
        <v>48</v>
      </c>
      <c r="AK123" s="95">
        <f t="shared" si="18"/>
        <v>28</v>
      </c>
      <c r="AL123" s="127">
        <f t="shared" si="29"/>
        <v>1</v>
      </c>
    </row>
    <row r="124" spans="1:38" ht="12.75" customHeight="1">
      <c r="A124" s="43" t="s">
        <v>323</v>
      </c>
      <c r="B124" s="85" t="s">
        <v>251</v>
      </c>
      <c r="C124" s="134">
        <f t="shared" si="27"/>
        <v>124</v>
      </c>
      <c r="D124" s="136">
        <f t="shared" si="19"/>
        <v>619</v>
      </c>
      <c r="E124" s="130">
        <f t="shared" si="20"/>
        <v>777</v>
      </c>
      <c r="F124" s="130">
        <f t="shared" si="21"/>
        <v>135</v>
      </c>
      <c r="G124" s="131">
        <f t="shared" si="22"/>
        <v>589</v>
      </c>
      <c r="H124" s="130">
        <f t="shared" si="23"/>
        <v>0</v>
      </c>
      <c r="I124" s="131">
        <f t="shared" si="24"/>
        <v>1</v>
      </c>
      <c r="J124" s="130">
        <f t="shared" si="25"/>
        <v>0</v>
      </c>
      <c r="K124" s="132">
        <f t="shared" si="26"/>
        <v>37</v>
      </c>
      <c r="L124" s="94">
        <f t="shared" si="30"/>
        <v>135</v>
      </c>
      <c r="M124" s="95">
        <f t="shared" si="31"/>
        <v>627</v>
      </c>
      <c r="N124" s="127">
        <f t="shared" si="28"/>
        <v>1</v>
      </c>
      <c r="AA124" s="169">
        <v>124</v>
      </c>
      <c r="AB124" s="171">
        <v>619</v>
      </c>
      <c r="AC124" s="167">
        <v>777</v>
      </c>
      <c r="AD124" s="167">
        <v>135</v>
      </c>
      <c r="AE124" s="163">
        <v>589</v>
      </c>
      <c r="AF124" s="167"/>
      <c r="AG124" s="163">
        <v>1</v>
      </c>
      <c r="AH124" s="167"/>
      <c r="AI124" s="164">
        <v>37</v>
      </c>
      <c r="AJ124" s="94">
        <f t="shared" si="17"/>
        <v>135</v>
      </c>
      <c r="AK124" s="95">
        <f t="shared" si="18"/>
        <v>627</v>
      </c>
      <c r="AL124" s="127">
        <f t="shared" si="29"/>
        <v>1</v>
      </c>
    </row>
    <row r="125" spans="1:38" ht="12.75" customHeight="1">
      <c r="A125" s="43" t="s">
        <v>252</v>
      </c>
      <c r="B125" s="85" t="s">
        <v>253</v>
      </c>
      <c r="C125" s="134">
        <f t="shared" si="27"/>
        <v>73</v>
      </c>
      <c r="D125" s="136">
        <f t="shared" si="19"/>
        <v>183</v>
      </c>
      <c r="E125" s="130">
        <f t="shared" si="20"/>
        <v>305</v>
      </c>
      <c r="F125" s="130">
        <f t="shared" si="21"/>
        <v>68</v>
      </c>
      <c r="G125" s="131">
        <f t="shared" si="22"/>
        <v>157</v>
      </c>
      <c r="H125" s="130">
        <f t="shared" si="23"/>
        <v>0</v>
      </c>
      <c r="I125" s="131">
        <f t="shared" si="24"/>
        <v>2</v>
      </c>
      <c r="J125" s="130">
        <f t="shared" si="25"/>
        <v>2</v>
      </c>
      <c r="K125" s="132">
        <f t="shared" si="26"/>
        <v>23</v>
      </c>
      <c r="L125" s="94">
        <f t="shared" si="30"/>
        <v>70</v>
      </c>
      <c r="M125" s="95">
        <f t="shared" si="31"/>
        <v>182</v>
      </c>
      <c r="N125" s="127">
        <f t="shared" si="28"/>
        <v>1</v>
      </c>
      <c r="AA125" s="169">
        <v>73</v>
      </c>
      <c r="AB125" s="171">
        <v>183</v>
      </c>
      <c r="AC125" s="167">
        <v>305</v>
      </c>
      <c r="AD125" s="167">
        <v>68</v>
      </c>
      <c r="AE125" s="163">
        <v>157</v>
      </c>
      <c r="AF125" s="167"/>
      <c r="AG125" s="163">
        <v>2</v>
      </c>
      <c r="AH125" s="167">
        <v>2</v>
      </c>
      <c r="AI125" s="164">
        <v>23</v>
      </c>
      <c r="AJ125" s="94">
        <f t="shared" si="17"/>
        <v>70</v>
      </c>
      <c r="AK125" s="95">
        <f t="shared" si="18"/>
        <v>182</v>
      </c>
      <c r="AL125" s="127">
        <f t="shared" si="29"/>
        <v>1</v>
      </c>
    </row>
    <row r="126" spans="1:38" ht="12.75" customHeight="1">
      <c r="A126" s="43" t="s">
        <v>254</v>
      </c>
      <c r="B126" s="85" t="s">
        <v>255</v>
      </c>
      <c r="C126" s="134">
        <f t="shared" si="27"/>
        <v>3</v>
      </c>
      <c r="D126" s="136">
        <f t="shared" si="19"/>
        <v>34</v>
      </c>
      <c r="E126" s="130">
        <f t="shared" si="20"/>
        <v>45</v>
      </c>
      <c r="F126" s="130">
        <f t="shared" si="21"/>
        <v>3</v>
      </c>
      <c r="G126" s="131">
        <f t="shared" si="22"/>
        <v>23</v>
      </c>
      <c r="H126" s="130">
        <f t="shared" si="23"/>
        <v>0</v>
      </c>
      <c r="I126" s="131">
        <f t="shared" si="24"/>
        <v>0</v>
      </c>
      <c r="J126" s="130">
        <f t="shared" si="25"/>
        <v>0</v>
      </c>
      <c r="K126" s="132">
        <f t="shared" si="26"/>
        <v>10</v>
      </c>
      <c r="L126" s="94">
        <f t="shared" si="30"/>
        <v>3</v>
      </c>
      <c r="M126" s="95">
        <f t="shared" si="31"/>
        <v>33</v>
      </c>
      <c r="N126" s="127">
        <f t="shared" si="28"/>
        <v>1</v>
      </c>
      <c r="AA126" s="169">
        <v>3</v>
      </c>
      <c r="AB126" s="171">
        <v>34</v>
      </c>
      <c r="AC126" s="167">
        <v>45</v>
      </c>
      <c r="AD126" s="167">
        <v>3</v>
      </c>
      <c r="AE126" s="163">
        <v>23</v>
      </c>
      <c r="AF126" s="167"/>
      <c r="AG126" s="163"/>
      <c r="AH126" s="167"/>
      <c r="AI126" s="164">
        <v>10</v>
      </c>
      <c r="AJ126" s="94">
        <f t="shared" si="17"/>
        <v>3</v>
      </c>
      <c r="AK126" s="95">
        <f t="shared" si="18"/>
        <v>33</v>
      </c>
      <c r="AL126" s="127">
        <f t="shared" si="29"/>
        <v>1</v>
      </c>
    </row>
    <row r="127" spans="1:38" ht="12.75" customHeight="1">
      <c r="A127" s="43" t="s">
        <v>256</v>
      </c>
      <c r="B127" s="85" t="s">
        <v>257</v>
      </c>
      <c r="C127" s="134">
        <f t="shared" si="27"/>
        <v>4</v>
      </c>
      <c r="D127" s="136">
        <f t="shared" si="19"/>
        <v>6</v>
      </c>
      <c r="E127" s="130">
        <f t="shared" si="20"/>
        <v>13</v>
      </c>
      <c r="F127" s="130">
        <f t="shared" si="21"/>
        <v>3</v>
      </c>
      <c r="G127" s="131">
        <f t="shared" si="22"/>
        <v>4</v>
      </c>
      <c r="H127" s="130">
        <f t="shared" si="23"/>
        <v>0</v>
      </c>
      <c r="I127" s="131">
        <f t="shared" si="24"/>
        <v>1</v>
      </c>
      <c r="J127" s="130">
        <f t="shared" si="25"/>
        <v>0</v>
      </c>
      <c r="K127" s="132">
        <f t="shared" si="26"/>
        <v>1</v>
      </c>
      <c r="L127" s="94">
        <f t="shared" si="30"/>
        <v>3</v>
      </c>
      <c r="M127" s="95">
        <f t="shared" si="31"/>
        <v>6</v>
      </c>
      <c r="N127" s="127">
        <f t="shared" si="28"/>
        <v>1</v>
      </c>
      <c r="AA127" s="169">
        <v>4</v>
      </c>
      <c r="AB127" s="171">
        <v>6</v>
      </c>
      <c r="AC127" s="167">
        <v>13</v>
      </c>
      <c r="AD127" s="167">
        <v>3</v>
      </c>
      <c r="AE127" s="163">
        <v>4</v>
      </c>
      <c r="AF127" s="167"/>
      <c r="AG127" s="163">
        <v>1</v>
      </c>
      <c r="AH127" s="167"/>
      <c r="AI127" s="164">
        <v>1</v>
      </c>
      <c r="AJ127" s="94">
        <f t="shared" si="17"/>
        <v>3</v>
      </c>
      <c r="AK127" s="95">
        <f t="shared" si="18"/>
        <v>6</v>
      </c>
      <c r="AL127" s="127">
        <f t="shared" si="29"/>
        <v>1</v>
      </c>
    </row>
    <row r="128" spans="1:38" ht="12.75" customHeight="1">
      <c r="A128" s="43" t="s">
        <v>258</v>
      </c>
      <c r="B128" s="85" t="s">
        <v>259</v>
      </c>
      <c r="C128" s="134">
        <f t="shared" si="27"/>
        <v>0</v>
      </c>
      <c r="D128" s="136">
        <f t="shared" si="19"/>
        <v>0</v>
      </c>
      <c r="E128" s="130">
        <f t="shared" si="20"/>
        <v>0</v>
      </c>
      <c r="F128" s="130">
        <f t="shared" si="21"/>
        <v>0</v>
      </c>
      <c r="G128" s="131">
        <f t="shared" si="22"/>
        <v>0</v>
      </c>
      <c r="H128" s="130">
        <f t="shared" si="23"/>
        <v>0</v>
      </c>
      <c r="I128" s="131">
        <f t="shared" si="24"/>
        <v>0</v>
      </c>
      <c r="J128" s="130">
        <f t="shared" si="25"/>
        <v>0</v>
      </c>
      <c r="K128" s="132">
        <f t="shared" si="26"/>
        <v>0</v>
      </c>
      <c r="L128" s="94">
        <f t="shared" si="30"/>
        <v>0</v>
      </c>
      <c r="M128" s="95">
        <f t="shared" si="31"/>
        <v>0</v>
      </c>
      <c r="N128" s="127">
        <f t="shared" si="28"/>
        <v>0</v>
      </c>
      <c r="AA128" s="169"/>
      <c r="AB128" s="171"/>
      <c r="AC128" s="167"/>
      <c r="AD128" s="167"/>
      <c r="AE128" s="163"/>
      <c r="AF128" s="167"/>
      <c r="AG128" s="163"/>
      <c r="AH128" s="167"/>
      <c r="AI128" s="164"/>
      <c r="AJ128" s="94">
        <f t="shared" si="17"/>
        <v>0</v>
      </c>
      <c r="AK128" s="95">
        <f t="shared" si="18"/>
        <v>0</v>
      </c>
      <c r="AL128" s="127">
        <f t="shared" si="29"/>
        <v>0</v>
      </c>
    </row>
    <row r="129" spans="1:38" ht="12.75" customHeight="1">
      <c r="A129" s="43" t="s">
        <v>260</v>
      </c>
      <c r="B129" s="85" t="s">
        <v>261</v>
      </c>
      <c r="C129" s="134">
        <f t="shared" si="27"/>
        <v>5</v>
      </c>
      <c r="D129" s="136">
        <f t="shared" si="19"/>
        <v>12</v>
      </c>
      <c r="E129" s="130">
        <f t="shared" si="20"/>
        <v>23</v>
      </c>
      <c r="F129" s="130">
        <f t="shared" si="21"/>
        <v>5</v>
      </c>
      <c r="G129" s="131">
        <f t="shared" si="22"/>
        <v>7</v>
      </c>
      <c r="H129" s="130">
        <f t="shared" si="23"/>
        <v>0</v>
      </c>
      <c r="I129" s="131">
        <f t="shared" si="24"/>
        <v>0</v>
      </c>
      <c r="J129" s="130">
        <f t="shared" si="25"/>
        <v>0</v>
      </c>
      <c r="K129" s="132">
        <f t="shared" si="26"/>
        <v>0</v>
      </c>
      <c r="L129" s="94">
        <f t="shared" si="30"/>
        <v>5</v>
      </c>
      <c r="M129" s="95">
        <f t="shared" si="31"/>
        <v>7</v>
      </c>
      <c r="N129" s="127">
        <f t="shared" si="28"/>
        <v>1</v>
      </c>
      <c r="AA129" s="169">
        <v>5</v>
      </c>
      <c r="AB129" s="171">
        <v>12</v>
      </c>
      <c r="AC129" s="167">
        <v>23</v>
      </c>
      <c r="AD129" s="167">
        <v>5</v>
      </c>
      <c r="AE129" s="163">
        <v>7</v>
      </c>
      <c r="AF129" s="167"/>
      <c r="AG129" s="163"/>
      <c r="AH129" s="167"/>
      <c r="AI129" s="164"/>
      <c r="AJ129" s="94">
        <f t="shared" si="17"/>
        <v>5</v>
      </c>
      <c r="AK129" s="95">
        <f t="shared" si="18"/>
        <v>7</v>
      </c>
      <c r="AL129" s="127">
        <f t="shared" si="29"/>
        <v>1</v>
      </c>
    </row>
    <row r="130" spans="1:38" ht="12.75" customHeight="1">
      <c r="A130" s="43" t="s">
        <v>262</v>
      </c>
      <c r="B130" s="85" t="s">
        <v>263</v>
      </c>
      <c r="C130" s="134">
        <f t="shared" si="27"/>
        <v>1</v>
      </c>
      <c r="D130" s="136">
        <f t="shared" si="19"/>
        <v>3</v>
      </c>
      <c r="E130" s="130">
        <f t="shared" si="20"/>
        <v>7</v>
      </c>
      <c r="F130" s="130">
        <f t="shared" si="21"/>
        <v>1</v>
      </c>
      <c r="G130" s="131">
        <f t="shared" si="22"/>
        <v>4</v>
      </c>
      <c r="H130" s="130">
        <f t="shared" si="23"/>
        <v>0</v>
      </c>
      <c r="I130" s="131">
        <f t="shared" si="24"/>
        <v>0</v>
      </c>
      <c r="J130" s="130">
        <f t="shared" si="25"/>
        <v>0</v>
      </c>
      <c r="K130" s="132">
        <f t="shared" si="26"/>
        <v>0</v>
      </c>
      <c r="L130" s="94">
        <f t="shared" si="30"/>
        <v>1</v>
      </c>
      <c r="M130" s="95">
        <f t="shared" si="31"/>
        <v>4</v>
      </c>
      <c r="N130" s="127">
        <f t="shared" si="28"/>
        <v>1</v>
      </c>
      <c r="AA130" s="169">
        <v>1</v>
      </c>
      <c r="AB130" s="171">
        <v>3</v>
      </c>
      <c r="AC130" s="167">
        <v>7</v>
      </c>
      <c r="AD130" s="167">
        <v>1</v>
      </c>
      <c r="AE130" s="163">
        <v>4</v>
      </c>
      <c r="AF130" s="167"/>
      <c r="AG130" s="163"/>
      <c r="AH130" s="167"/>
      <c r="AI130" s="164"/>
      <c r="AJ130" s="94">
        <f t="shared" si="17"/>
        <v>1</v>
      </c>
      <c r="AK130" s="95">
        <f t="shared" si="18"/>
        <v>4</v>
      </c>
      <c r="AL130" s="127">
        <f t="shared" si="29"/>
        <v>1</v>
      </c>
    </row>
    <row r="131" spans="1:38" ht="12.75" customHeight="1">
      <c r="A131" s="43" t="s">
        <v>264</v>
      </c>
      <c r="B131" s="85" t="s">
        <v>265</v>
      </c>
      <c r="C131" s="134">
        <f t="shared" si="27"/>
        <v>1</v>
      </c>
      <c r="D131" s="136">
        <f t="shared" si="19"/>
        <v>5</v>
      </c>
      <c r="E131" s="130">
        <f t="shared" si="20"/>
        <v>8</v>
      </c>
      <c r="F131" s="130">
        <f t="shared" si="21"/>
        <v>1</v>
      </c>
      <c r="G131" s="131">
        <f t="shared" si="22"/>
        <v>7</v>
      </c>
      <c r="H131" s="130">
        <f t="shared" si="23"/>
        <v>0</v>
      </c>
      <c r="I131" s="131">
        <f t="shared" si="24"/>
        <v>0</v>
      </c>
      <c r="J131" s="130">
        <f t="shared" si="25"/>
        <v>0</v>
      </c>
      <c r="K131" s="132">
        <f t="shared" si="26"/>
        <v>0</v>
      </c>
      <c r="L131" s="94">
        <f t="shared" si="30"/>
        <v>1</v>
      </c>
      <c r="M131" s="95">
        <f t="shared" si="31"/>
        <v>7</v>
      </c>
      <c r="N131" s="127">
        <f t="shared" si="28"/>
        <v>1</v>
      </c>
      <c r="AA131" s="169">
        <v>1</v>
      </c>
      <c r="AB131" s="171">
        <v>5</v>
      </c>
      <c r="AC131" s="167">
        <v>8</v>
      </c>
      <c r="AD131" s="167">
        <v>1</v>
      </c>
      <c r="AE131" s="163">
        <v>7</v>
      </c>
      <c r="AF131" s="167"/>
      <c r="AG131" s="163"/>
      <c r="AH131" s="167"/>
      <c r="AI131" s="164"/>
      <c r="AJ131" s="94">
        <f t="shared" si="17"/>
        <v>1</v>
      </c>
      <c r="AK131" s="95">
        <f t="shared" si="18"/>
        <v>7</v>
      </c>
      <c r="AL131" s="127">
        <f t="shared" si="29"/>
        <v>1</v>
      </c>
    </row>
    <row r="132" spans="1:38" ht="12.75" customHeight="1">
      <c r="A132" s="43" t="s">
        <v>392</v>
      </c>
      <c r="B132" s="85" t="s">
        <v>266</v>
      </c>
      <c r="C132" s="134">
        <f t="shared" si="27"/>
        <v>1</v>
      </c>
      <c r="D132" s="136">
        <f t="shared" si="19"/>
        <v>3</v>
      </c>
      <c r="E132" s="130">
        <f t="shared" si="20"/>
        <v>3</v>
      </c>
      <c r="F132" s="130">
        <f t="shared" si="21"/>
        <v>2</v>
      </c>
      <c r="G132" s="131">
        <f t="shared" si="22"/>
        <v>1</v>
      </c>
      <c r="H132" s="130">
        <f t="shared" si="23"/>
        <v>0</v>
      </c>
      <c r="I132" s="131">
        <f t="shared" si="24"/>
        <v>0</v>
      </c>
      <c r="J132" s="130">
        <f t="shared" si="25"/>
        <v>0</v>
      </c>
      <c r="K132" s="132">
        <f t="shared" si="26"/>
        <v>0</v>
      </c>
      <c r="L132" s="94">
        <f t="shared" si="30"/>
        <v>2</v>
      </c>
      <c r="M132" s="95">
        <f t="shared" si="31"/>
        <v>1</v>
      </c>
      <c r="N132" s="127">
        <f t="shared" si="28"/>
        <v>1</v>
      </c>
      <c r="AA132" s="169">
        <v>1</v>
      </c>
      <c r="AB132" s="171">
        <v>3</v>
      </c>
      <c r="AC132" s="167">
        <v>3</v>
      </c>
      <c r="AD132" s="167">
        <v>2</v>
      </c>
      <c r="AE132" s="163">
        <v>1</v>
      </c>
      <c r="AF132" s="167"/>
      <c r="AG132" s="163"/>
      <c r="AH132" s="167"/>
      <c r="AI132" s="164"/>
      <c r="AJ132" s="94">
        <f t="shared" si="17"/>
        <v>2</v>
      </c>
      <c r="AK132" s="95">
        <f t="shared" si="18"/>
        <v>1</v>
      </c>
      <c r="AL132" s="127">
        <f t="shared" si="29"/>
        <v>1</v>
      </c>
    </row>
    <row r="133" spans="1:38" ht="12.75" customHeight="1">
      <c r="A133" s="43" t="s">
        <v>267</v>
      </c>
      <c r="B133" s="85" t="s">
        <v>268</v>
      </c>
      <c r="C133" s="134">
        <f t="shared" si="27"/>
        <v>23</v>
      </c>
      <c r="D133" s="136">
        <f t="shared" si="19"/>
        <v>108</v>
      </c>
      <c r="E133" s="130">
        <f t="shared" si="20"/>
        <v>146</v>
      </c>
      <c r="F133" s="130">
        <f t="shared" si="21"/>
        <v>22</v>
      </c>
      <c r="G133" s="131">
        <f t="shared" si="22"/>
        <v>91</v>
      </c>
      <c r="H133" s="130">
        <f t="shared" si="23"/>
        <v>0</v>
      </c>
      <c r="I133" s="131">
        <f t="shared" si="24"/>
        <v>1</v>
      </c>
      <c r="J133" s="130">
        <f t="shared" si="25"/>
        <v>0</v>
      </c>
      <c r="K133" s="132">
        <f t="shared" si="26"/>
        <v>9</v>
      </c>
      <c r="L133" s="94">
        <f t="shared" si="30"/>
        <v>22</v>
      </c>
      <c r="M133" s="95">
        <f t="shared" si="31"/>
        <v>101</v>
      </c>
      <c r="N133" s="127">
        <f t="shared" si="28"/>
        <v>1</v>
      </c>
      <c r="AA133" s="169">
        <v>23</v>
      </c>
      <c r="AB133" s="171">
        <v>108</v>
      </c>
      <c r="AC133" s="167">
        <v>146</v>
      </c>
      <c r="AD133" s="167">
        <v>22</v>
      </c>
      <c r="AE133" s="163">
        <v>91</v>
      </c>
      <c r="AF133" s="167"/>
      <c r="AG133" s="163">
        <v>1</v>
      </c>
      <c r="AH133" s="167"/>
      <c r="AI133" s="164">
        <v>9</v>
      </c>
      <c r="AJ133" s="94">
        <f aca="true" t="shared" si="32" ref="AJ133:AK140">AD133+AF133+AH133</f>
        <v>22</v>
      </c>
      <c r="AK133" s="95">
        <f t="shared" si="32"/>
        <v>101</v>
      </c>
      <c r="AL133" s="127">
        <f t="shared" si="29"/>
        <v>1</v>
      </c>
    </row>
    <row r="134" spans="1:38" ht="12.75" customHeight="1">
      <c r="A134" s="43" t="s">
        <v>269</v>
      </c>
      <c r="B134" s="85" t="s">
        <v>270</v>
      </c>
      <c r="C134" s="134">
        <f t="shared" si="27"/>
        <v>33</v>
      </c>
      <c r="D134" s="136">
        <f aca="true" t="shared" si="33" ref="D134:D140">ROUND(AB134,0)</f>
        <v>206</v>
      </c>
      <c r="E134" s="130">
        <f aca="true" t="shared" si="34" ref="E134:E140">ROUND(AC134,0)</f>
        <v>272</v>
      </c>
      <c r="F134" s="130">
        <f aca="true" t="shared" si="35" ref="F134:F140">ROUND(AD134,0)</f>
        <v>30</v>
      </c>
      <c r="G134" s="131">
        <f aca="true" t="shared" si="36" ref="G134:G140">ROUND(AE134,0)</f>
        <v>171</v>
      </c>
      <c r="H134" s="130">
        <f aca="true" t="shared" si="37" ref="H134:H140">ROUND(AF134,0)</f>
        <v>1</v>
      </c>
      <c r="I134" s="131">
        <f aca="true" t="shared" si="38" ref="I134:I140">ROUND(AG134,0)</f>
        <v>2</v>
      </c>
      <c r="J134" s="130">
        <f aca="true" t="shared" si="39" ref="J134:J140">ROUND(AH134,0)</f>
        <v>2</v>
      </c>
      <c r="K134" s="132">
        <f aca="true" t="shared" si="40" ref="K134:K140">ROUND(AI134,0)</f>
        <v>27</v>
      </c>
      <c r="L134" s="94">
        <f t="shared" si="30"/>
        <v>33</v>
      </c>
      <c r="M134" s="95">
        <f t="shared" si="31"/>
        <v>200</v>
      </c>
      <c r="N134" s="127">
        <f t="shared" si="28"/>
        <v>1</v>
      </c>
      <c r="AA134" s="169">
        <v>33</v>
      </c>
      <c r="AB134" s="171">
        <v>206</v>
      </c>
      <c r="AC134" s="167">
        <v>272</v>
      </c>
      <c r="AD134" s="167">
        <v>30</v>
      </c>
      <c r="AE134" s="163">
        <v>171</v>
      </c>
      <c r="AF134" s="167">
        <v>1</v>
      </c>
      <c r="AG134" s="163">
        <v>2</v>
      </c>
      <c r="AH134" s="167">
        <v>2</v>
      </c>
      <c r="AI134" s="164">
        <v>27</v>
      </c>
      <c r="AJ134" s="94">
        <f t="shared" si="32"/>
        <v>33</v>
      </c>
      <c r="AK134" s="95">
        <f t="shared" si="32"/>
        <v>200</v>
      </c>
      <c r="AL134" s="127">
        <f t="shared" si="29"/>
        <v>1</v>
      </c>
    </row>
    <row r="135" spans="1:38" ht="12.75" customHeight="1">
      <c r="A135" s="43" t="s">
        <v>271</v>
      </c>
      <c r="B135" s="85" t="s">
        <v>272</v>
      </c>
      <c r="C135" s="134">
        <f aca="true" t="shared" si="41" ref="C135:C140">ROUND(AA135,0)</f>
        <v>51</v>
      </c>
      <c r="D135" s="136">
        <f t="shared" si="33"/>
        <v>310</v>
      </c>
      <c r="E135" s="130">
        <f t="shared" si="34"/>
        <v>417</v>
      </c>
      <c r="F135" s="130">
        <f t="shared" si="35"/>
        <v>49</v>
      </c>
      <c r="G135" s="131">
        <f t="shared" si="36"/>
        <v>242</v>
      </c>
      <c r="H135" s="130">
        <f t="shared" si="37"/>
        <v>1</v>
      </c>
      <c r="I135" s="131">
        <f t="shared" si="38"/>
        <v>4</v>
      </c>
      <c r="J135" s="130">
        <f t="shared" si="39"/>
        <v>1</v>
      </c>
      <c r="K135" s="132">
        <f t="shared" si="40"/>
        <v>54</v>
      </c>
      <c r="L135" s="94">
        <f t="shared" si="30"/>
        <v>51</v>
      </c>
      <c r="M135" s="95">
        <f t="shared" si="31"/>
        <v>300</v>
      </c>
      <c r="N135" s="127">
        <f aca="true" t="shared" si="42" ref="N135:N140">IF((L135+M135)&gt;0,1,0)</f>
        <v>1</v>
      </c>
      <c r="AA135" s="169">
        <v>51</v>
      </c>
      <c r="AB135" s="171">
        <v>310</v>
      </c>
      <c r="AC135" s="167">
        <v>417</v>
      </c>
      <c r="AD135" s="167">
        <v>49</v>
      </c>
      <c r="AE135" s="163">
        <v>242</v>
      </c>
      <c r="AF135" s="167">
        <v>1</v>
      </c>
      <c r="AG135" s="163">
        <v>4</v>
      </c>
      <c r="AH135" s="167">
        <v>1</v>
      </c>
      <c r="AI135" s="164">
        <v>54</v>
      </c>
      <c r="AJ135" s="94">
        <f t="shared" si="32"/>
        <v>51</v>
      </c>
      <c r="AK135" s="95">
        <f t="shared" si="32"/>
        <v>300</v>
      </c>
      <c r="AL135" s="127">
        <f aca="true" t="shared" si="43" ref="AL135:AL140">IF((AJ135+AK135)&gt;0,1,0)</f>
        <v>1</v>
      </c>
    </row>
    <row r="136" spans="1:38" ht="12.75" customHeight="1">
      <c r="A136" s="43" t="s">
        <v>273</v>
      </c>
      <c r="B136" s="85" t="s">
        <v>274</v>
      </c>
      <c r="C136" s="134">
        <f t="shared" si="41"/>
        <v>5</v>
      </c>
      <c r="D136" s="136">
        <f t="shared" si="33"/>
        <v>15</v>
      </c>
      <c r="E136" s="130">
        <f t="shared" si="34"/>
        <v>22</v>
      </c>
      <c r="F136" s="130">
        <f t="shared" si="35"/>
        <v>6</v>
      </c>
      <c r="G136" s="131">
        <f t="shared" si="36"/>
        <v>12</v>
      </c>
      <c r="H136" s="130">
        <f t="shared" si="37"/>
        <v>0</v>
      </c>
      <c r="I136" s="131">
        <f t="shared" si="38"/>
        <v>1</v>
      </c>
      <c r="J136" s="130">
        <f t="shared" si="39"/>
        <v>0</v>
      </c>
      <c r="K136" s="132">
        <f t="shared" si="40"/>
        <v>1</v>
      </c>
      <c r="L136" s="94">
        <f t="shared" si="30"/>
        <v>6</v>
      </c>
      <c r="M136" s="95">
        <f t="shared" si="31"/>
        <v>14</v>
      </c>
      <c r="N136" s="127">
        <f t="shared" si="42"/>
        <v>1</v>
      </c>
      <c r="AA136" s="169">
        <v>5</v>
      </c>
      <c r="AB136" s="171">
        <v>15</v>
      </c>
      <c r="AC136" s="167">
        <v>22</v>
      </c>
      <c r="AD136" s="167">
        <v>6</v>
      </c>
      <c r="AE136" s="163">
        <v>12</v>
      </c>
      <c r="AF136" s="167"/>
      <c r="AG136" s="163">
        <v>1</v>
      </c>
      <c r="AH136" s="167"/>
      <c r="AI136" s="164">
        <v>1</v>
      </c>
      <c r="AJ136" s="94">
        <f t="shared" si="32"/>
        <v>6</v>
      </c>
      <c r="AK136" s="95">
        <f t="shared" si="32"/>
        <v>14</v>
      </c>
      <c r="AL136" s="127">
        <f t="shared" si="43"/>
        <v>1</v>
      </c>
    </row>
    <row r="137" spans="1:38" ht="12.75" customHeight="1">
      <c r="A137" s="43" t="s">
        <v>275</v>
      </c>
      <c r="B137" s="85" t="s">
        <v>276</v>
      </c>
      <c r="C137" s="134">
        <f t="shared" si="41"/>
        <v>14</v>
      </c>
      <c r="D137" s="136">
        <f t="shared" si="33"/>
        <v>48</v>
      </c>
      <c r="E137" s="130">
        <f t="shared" si="34"/>
        <v>72</v>
      </c>
      <c r="F137" s="130">
        <f t="shared" si="35"/>
        <v>10</v>
      </c>
      <c r="G137" s="131">
        <f t="shared" si="36"/>
        <v>31</v>
      </c>
      <c r="H137" s="130">
        <f t="shared" si="37"/>
        <v>0</v>
      </c>
      <c r="I137" s="131">
        <f t="shared" si="38"/>
        <v>2</v>
      </c>
      <c r="J137" s="130">
        <f t="shared" si="39"/>
        <v>5</v>
      </c>
      <c r="K137" s="132">
        <f t="shared" si="40"/>
        <v>11</v>
      </c>
      <c r="L137" s="94">
        <f t="shared" si="30"/>
        <v>15</v>
      </c>
      <c r="M137" s="95">
        <f t="shared" si="31"/>
        <v>44</v>
      </c>
      <c r="N137" s="127">
        <f t="shared" si="42"/>
        <v>1</v>
      </c>
      <c r="AA137" s="169">
        <v>14</v>
      </c>
      <c r="AB137" s="171">
        <v>48</v>
      </c>
      <c r="AC137" s="167">
        <v>72</v>
      </c>
      <c r="AD137" s="167">
        <v>10</v>
      </c>
      <c r="AE137" s="163">
        <v>31</v>
      </c>
      <c r="AF137" s="167"/>
      <c r="AG137" s="163">
        <v>2</v>
      </c>
      <c r="AH137" s="167">
        <v>5</v>
      </c>
      <c r="AI137" s="164">
        <v>11</v>
      </c>
      <c r="AJ137" s="94">
        <f t="shared" si="32"/>
        <v>15</v>
      </c>
      <c r="AK137" s="95">
        <f t="shared" si="32"/>
        <v>44</v>
      </c>
      <c r="AL137" s="127">
        <f t="shared" si="43"/>
        <v>1</v>
      </c>
    </row>
    <row r="138" spans="1:38" ht="12.75" customHeight="1">
      <c r="A138" s="43" t="s">
        <v>277</v>
      </c>
      <c r="B138" s="85" t="s">
        <v>278</v>
      </c>
      <c r="C138" s="134">
        <f t="shared" si="41"/>
        <v>7</v>
      </c>
      <c r="D138" s="136">
        <f t="shared" si="33"/>
        <v>2</v>
      </c>
      <c r="E138" s="130">
        <f t="shared" si="34"/>
        <v>6</v>
      </c>
      <c r="F138" s="130">
        <f t="shared" si="35"/>
        <v>1</v>
      </c>
      <c r="G138" s="131">
        <f t="shared" si="36"/>
        <v>1</v>
      </c>
      <c r="H138" s="130">
        <f t="shared" si="37"/>
        <v>3</v>
      </c>
      <c r="I138" s="131">
        <f t="shared" si="38"/>
        <v>0</v>
      </c>
      <c r="J138" s="130">
        <f t="shared" si="39"/>
        <v>3</v>
      </c>
      <c r="K138" s="132">
        <f t="shared" si="40"/>
        <v>1</v>
      </c>
      <c r="L138" s="94">
        <f t="shared" si="30"/>
        <v>7</v>
      </c>
      <c r="M138" s="95">
        <f t="shared" si="31"/>
        <v>2</v>
      </c>
      <c r="N138" s="127">
        <f t="shared" si="42"/>
        <v>1</v>
      </c>
      <c r="AA138" s="169">
        <v>7</v>
      </c>
      <c r="AB138" s="171">
        <v>2</v>
      </c>
      <c r="AC138" s="167">
        <v>6</v>
      </c>
      <c r="AD138" s="167">
        <v>1</v>
      </c>
      <c r="AE138" s="163">
        <v>1</v>
      </c>
      <c r="AF138" s="167">
        <v>3</v>
      </c>
      <c r="AG138" s="163"/>
      <c r="AH138" s="167">
        <v>3</v>
      </c>
      <c r="AI138" s="164">
        <v>1</v>
      </c>
      <c r="AJ138" s="94">
        <f t="shared" si="32"/>
        <v>7</v>
      </c>
      <c r="AK138" s="95">
        <f t="shared" si="32"/>
        <v>2</v>
      </c>
      <c r="AL138" s="127">
        <f t="shared" si="43"/>
        <v>1</v>
      </c>
    </row>
    <row r="139" spans="1:38" ht="12.75" customHeight="1">
      <c r="A139" s="43" t="s">
        <v>279</v>
      </c>
      <c r="B139" s="85" t="s">
        <v>280</v>
      </c>
      <c r="C139" s="134">
        <f t="shared" si="41"/>
        <v>0</v>
      </c>
      <c r="D139" s="136">
        <f t="shared" si="33"/>
        <v>0</v>
      </c>
      <c r="E139" s="130">
        <f t="shared" si="34"/>
        <v>0</v>
      </c>
      <c r="F139" s="130">
        <f t="shared" si="35"/>
        <v>0</v>
      </c>
      <c r="G139" s="131">
        <f t="shared" si="36"/>
        <v>0</v>
      </c>
      <c r="H139" s="130">
        <f t="shared" si="37"/>
        <v>0</v>
      </c>
      <c r="I139" s="131">
        <f t="shared" si="38"/>
        <v>0</v>
      </c>
      <c r="J139" s="130">
        <f t="shared" si="39"/>
        <v>0</v>
      </c>
      <c r="K139" s="132">
        <f t="shared" si="40"/>
        <v>0</v>
      </c>
      <c r="L139" s="94">
        <f t="shared" si="30"/>
        <v>0</v>
      </c>
      <c r="M139" s="95">
        <f t="shared" si="31"/>
        <v>0</v>
      </c>
      <c r="N139" s="127">
        <f t="shared" si="42"/>
        <v>0</v>
      </c>
      <c r="AA139" s="169"/>
      <c r="AB139" s="171"/>
      <c r="AC139" s="167"/>
      <c r="AD139" s="167"/>
      <c r="AE139" s="163"/>
      <c r="AF139" s="167"/>
      <c r="AG139" s="163"/>
      <c r="AH139" s="167"/>
      <c r="AI139" s="164"/>
      <c r="AJ139" s="94">
        <f t="shared" si="32"/>
        <v>0</v>
      </c>
      <c r="AK139" s="95">
        <f t="shared" si="32"/>
        <v>0</v>
      </c>
      <c r="AL139" s="127">
        <f t="shared" si="43"/>
        <v>0</v>
      </c>
    </row>
    <row r="140" spans="1:38" ht="12.75" customHeight="1" thickBot="1">
      <c r="A140" s="15" t="s">
        <v>393</v>
      </c>
      <c r="B140" s="87" t="s">
        <v>63</v>
      </c>
      <c r="C140" s="138">
        <f t="shared" si="41"/>
        <v>3</v>
      </c>
      <c r="D140" s="139">
        <f t="shared" si="33"/>
        <v>0</v>
      </c>
      <c r="E140" s="140">
        <f t="shared" si="34"/>
        <v>0</v>
      </c>
      <c r="F140" s="141">
        <f t="shared" si="35"/>
        <v>2</v>
      </c>
      <c r="G140" s="142">
        <f t="shared" si="36"/>
        <v>0</v>
      </c>
      <c r="H140" s="141">
        <f t="shared" si="37"/>
        <v>0</v>
      </c>
      <c r="I140" s="142">
        <f t="shared" si="38"/>
        <v>0</v>
      </c>
      <c r="J140" s="141">
        <f t="shared" si="39"/>
        <v>0</v>
      </c>
      <c r="K140" s="142">
        <f t="shared" si="40"/>
        <v>0</v>
      </c>
      <c r="L140" s="94">
        <f t="shared" si="30"/>
        <v>2</v>
      </c>
      <c r="M140" s="95">
        <f t="shared" si="31"/>
        <v>0</v>
      </c>
      <c r="N140" s="127">
        <f t="shared" si="42"/>
        <v>1</v>
      </c>
      <c r="AA140" s="173">
        <v>3</v>
      </c>
      <c r="AB140" s="174"/>
      <c r="AC140" s="175"/>
      <c r="AD140" s="176">
        <v>2</v>
      </c>
      <c r="AE140" s="177"/>
      <c r="AF140" s="176"/>
      <c r="AG140" s="177"/>
      <c r="AH140" s="176"/>
      <c r="AI140" s="177"/>
      <c r="AJ140" s="94">
        <f t="shared" si="32"/>
        <v>2</v>
      </c>
      <c r="AK140" s="95">
        <f t="shared" si="32"/>
        <v>0</v>
      </c>
      <c r="AL140" s="127">
        <f t="shared" si="43"/>
        <v>1</v>
      </c>
    </row>
    <row r="141" spans="1:37" ht="15.75" customHeight="1" thickBot="1" thickTop="1">
      <c r="A141" s="76" t="s">
        <v>11</v>
      </c>
      <c r="B141" s="9"/>
      <c r="C141" s="96">
        <f>SUM(C6:C140)</f>
        <v>2187</v>
      </c>
      <c r="D141" s="97">
        <f aca="true" t="shared" si="44" ref="D141:M141">SUM(D6:D140)</f>
        <v>5788</v>
      </c>
      <c r="E141" s="96">
        <f t="shared" si="44"/>
        <v>8896</v>
      </c>
      <c r="F141" s="96">
        <f t="shared" si="44"/>
        <v>2142</v>
      </c>
      <c r="G141" s="97">
        <f t="shared" si="44"/>
        <v>5106</v>
      </c>
      <c r="H141" s="96">
        <f t="shared" si="44"/>
        <v>19</v>
      </c>
      <c r="I141" s="97">
        <f t="shared" si="44"/>
        <v>53</v>
      </c>
      <c r="J141" s="96">
        <f t="shared" si="44"/>
        <v>36</v>
      </c>
      <c r="K141" s="97">
        <f t="shared" si="44"/>
        <v>618</v>
      </c>
      <c r="L141" s="96">
        <f t="shared" si="44"/>
        <v>2197</v>
      </c>
      <c r="M141" s="98">
        <f t="shared" si="44"/>
        <v>5777</v>
      </c>
      <c r="AA141" s="96">
        <f>SUM(AA6:AA140)</f>
        <v>2187</v>
      </c>
      <c r="AB141" s="97">
        <f aca="true" t="shared" si="45" ref="AB141:AK141">SUM(AB6:AB140)</f>
        <v>5788</v>
      </c>
      <c r="AC141" s="96">
        <f t="shared" si="45"/>
        <v>8896</v>
      </c>
      <c r="AD141" s="96">
        <f t="shared" si="45"/>
        <v>2142</v>
      </c>
      <c r="AE141" s="97">
        <f t="shared" si="45"/>
        <v>5106</v>
      </c>
      <c r="AF141" s="96">
        <f t="shared" si="45"/>
        <v>19</v>
      </c>
      <c r="AG141" s="97">
        <f t="shared" si="45"/>
        <v>53</v>
      </c>
      <c r="AH141" s="96">
        <f t="shared" si="45"/>
        <v>36</v>
      </c>
      <c r="AI141" s="97">
        <f t="shared" si="45"/>
        <v>618</v>
      </c>
      <c r="AJ141" s="96">
        <f t="shared" si="45"/>
        <v>2197</v>
      </c>
      <c r="AK141" s="98">
        <f t="shared" si="45"/>
        <v>5777</v>
      </c>
    </row>
    <row r="142" ht="15" customHeight="1" thickBot="1">
      <c r="A142" s="124">
        <f>IF(A200="","    ATTENZIONE: IL CAMPO NOTE E' OBBLIGATORIO","")</f>
      </c>
    </row>
    <row r="143" ht="12" hidden="1" thickBot="1"/>
    <row r="144" ht="12" hidden="1" thickBot="1"/>
    <row r="145" ht="12" hidden="1" thickBot="1"/>
    <row r="146" ht="12" hidden="1" thickBot="1"/>
    <row r="147" ht="12" hidden="1" thickBot="1"/>
    <row r="148" ht="12" hidden="1" thickBot="1"/>
    <row r="149" ht="12" hidden="1" thickBot="1"/>
    <row r="150" ht="12" hidden="1" thickBot="1"/>
    <row r="151" ht="12" hidden="1" thickBot="1"/>
    <row r="152" ht="12" hidden="1" thickBot="1"/>
    <row r="153" ht="12" hidden="1" thickBot="1"/>
    <row r="154" ht="12" hidden="1" thickBot="1"/>
    <row r="155" ht="12" hidden="1" thickBot="1"/>
    <row r="156" ht="12" hidden="1" thickBot="1"/>
    <row r="157" ht="12" hidden="1" thickBot="1"/>
    <row r="158" ht="12" hidden="1" thickBot="1"/>
    <row r="159" ht="12" hidden="1" thickBot="1"/>
    <row r="160" ht="12" hidden="1" thickBot="1"/>
    <row r="161" ht="12" hidden="1" thickBot="1"/>
    <row r="162" ht="12" hidden="1" thickBot="1"/>
    <row r="163" ht="12" hidden="1" thickBot="1"/>
    <row r="164" ht="12" hidden="1" thickBot="1"/>
    <row r="165" ht="12" hidden="1" thickBot="1"/>
    <row r="166" ht="12" hidden="1" thickBot="1"/>
    <row r="167" ht="12" hidden="1" thickBot="1"/>
    <row r="168" ht="12" hidden="1" thickBot="1"/>
    <row r="169" ht="12" hidden="1" thickBot="1"/>
    <row r="170" ht="12" hidden="1" thickBot="1"/>
    <row r="171" ht="12" hidden="1" thickBot="1"/>
    <row r="172" ht="12" hidden="1" thickBot="1"/>
    <row r="173" ht="12" hidden="1" thickBot="1"/>
    <row r="174" ht="12" hidden="1" thickBot="1"/>
    <row r="175" ht="12" hidden="1" thickBot="1"/>
    <row r="176" ht="12" hidden="1" thickBot="1"/>
    <row r="177" ht="12" hidden="1" thickBot="1"/>
    <row r="178" ht="12" hidden="1" thickBot="1"/>
    <row r="179" ht="12" hidden="1" thickBot="1"/>
    <row r="180" ht="12" hidden="1" thickBot="1"/>
    <row r="181" ht="12" hidden="1" thickBot="1"/>
    <row r="182" ht="12" hidden="1" thickBot="1"/>
    <row r="183" ht="12" hidden="1" thickBot="1"/>
    <row r="184" ht="12" hidden="1" thickBot="1"/>
    <row r="185" ht="12" hidden="1" thickBot="1"/>
    <row r="186" ht="12" hidden="1" thickBot="1"/>
    <row r="187" ht="12" hidden="1" thickBot="1"/>
    <row r="188" ht="12" hidden="1" thickBot="1"/>
    <row r="189" ht="12" hidden="1" thickBot="1"/>
    <row r="190" ht="12" hidden="1" thickBot="1"/>
    <row r="191" ht="12" hidden="1" thickBot="1"/>
    <row r="192" ht="12" hidden="1" thickBot="1"/>
    <row r="193" ht="12" hidden="1" thickBot="1"/>
    <row r="194" ht="12" hidden="1" thickBot="1"/>
    <row r="195" ht="12" hidden="1" thickBot="1"/>
    <row r="196" ht="12" hidden="1" thickBot="1"/>
    <row r="197" ht="12" hidden="1" thickBot="1"/>
    <row r="198" ht="12" hidden="1" thickBot="1"/>
    <row r="199" spans="1:37" ht="15.75" customHeight="1">
      <c r="A199" s="144" t="str">
        <f>"NOTE: Indicare il provvedimento di riferimento della dotazione organica in vigore al 31 dicembre "&amp;$M$1</f>
        <v>NOTE: Indicare il provvedimento di riferimento della dotazione organica in vigore al 31 dicembre 2015</v>
      </c>
      <c r="B199" s="145"/>
      <c r="C199" s="145"/>
      <c r="D199" s="145"/>
      <c r="E199" s="145"/>
      <c r="F199" s="145"/>
      <c r="G199" s="145"/>
      <c r="H199" s="145"/>
      <c r="I199" s="145"/>
      <c r="J199" s="145"/>
      <c r="K199" s="145"/>
      <c r="L199" s="145"/>
      <c r="M199" s="146"/>
      <c r="N199" s="147"/>
      <c r="O199" s="148"/>
      <c r="P199" s="148"/>
      <c r="Q199" s="148"/>
      <c r="R199" s="148"/>
      <c r="S199" s="148"/>
      <c r="T199" s="148"/>
      <c r="U199" s="148"/>
      <c r="V199" s="148"/>
      <c r="W199" s="148"/>
      <c r="X199" s="148"/>
      <c r="Y199" s="148"/>
      <c r="Z199" s="148"/>
      <c r="AA199" s="148"/>
      <c r="AB199" s="148"/>
      <c r="AC199" s="148"/>
      <c r="AD199" s="148"/>
      <c r="AE199" s="148"/>
      <c r="AF199" s="148"/>
      <c r="AG199" s="148"/>
      <c r="AH199" s="148"/>
      <c r="AI199" s="148"/>
      <c r="AJ199" s="148"/>
      <c r="AK199" s="149"/>
    </row>
    <row r="200" spans="1:37" ht="45" customHeight="1" thickBot="1">
      <c r="A200" s="184" t="s">
        <v>58</v>
      </c>
      <c r="B200" s="185"/>
      <c r="C200" s="185"/>
      <c r="D200" s="185"/>
      <c r="E200" s="185"/>
      <c r="F200" s="185"/>
      <c r="G200" s="185"/>
      <c r="H200" s="185"/>
      <c r="I200" s="185"/>
      <c r="J200" s="185"/>
      <c r="K200" s="185"/>
      <c r="L200" s="185"/>
      <c r="M200" s="185"/>
      <c r="N200" s="185"/>
      <c r="O200" s="185"/>
      <c r="P200" s="185"/>
      <c r="Q200" s="185"/>
      <c r="R200" s="185"/>
      <c r="S200" s="185"/>
      <c r="T200" s="185"/>
      <c r="U200" s="185"/>
      <c r="V200" s="185"/>
      <c r="W200" s="185"/>
      <c r="X200" s="185"/>
      <c r="Y200" s="185"/>
      <c r="Z200" s="185"/>
      <c r="AA200" s="185"/>
      <c r="AB200" s="185"/>
      <c r="AC200" s="185"/>
      <c r="AD200" s="185"/>
      <c r="AE200" s="185"/>
      <c r="AF200" s="185"/>
      <c r="AG200" s="185"/>
      <c r="AH200" s="185"/>
      <c r="AI200" s="185"/>
      <c r="AJ200" s="185"/>
      <c r="AK200" s="186"/>
    </row>
    <row r="201" spans="1:13" ht="18.75" customHeight="1">
      <c r="A201" s="190" t="s">
        <v>281</v>
      </c>
      <c r="B201" s="190"/>
      <c r="C201" s="190"/>
      <c r="D201" s="190"/>
      <c r="E201" s="190"/>
      <c r="F201" s="190"/>
      <c r="G201" s="190"/>
      <c r="H201" s="190"/>
      <c r="I201" s="190"/>
      <c r="J201" s="190"/>
      <c r="K201" s="190"/>
      <c r="L201" s="190"/>
      <c r="M201" s="190"/>
    </row>
    <row r="202" spans="1:37" ht="11.25">
      <c r="A202" s="105" t="s">
        <v>284</v>
      </c>
      <c r="B202" s="106"/>
      <c r="C202" s="89"/>
      <c r="D202" s="89"/>
      <c r="E202" s="89"/>
      <c r="F202" s="89"/>
      <c r="G202" s="89"/>
      <c r="H202" s="89"/>
      <c r="I202" s="89"/>
      <c r="J202" s="89"/>
      <c r="K202" s="89"/>
      <c r="L202" s="89"/>
      <c r="M202" s="89"/>
      <c r="AA202" s="89"/>
      <c r="AB202" s="89"/>
      <c r="AC202" s="89"/>
      <c r="AD202" s="89"/>
      <c r="AE202" s="89"/>
      <c r="AF202" s="89"/>
      <c r="AG202" s="89"/>
      <c r="AH202" s="89"/>
      <c r="AI202" s="89"/>
      <c r="AJ202" s="89"/>
      <c r="AK202" s="89"/>
    </row>
    <row r="203" ht="11.25">
      <c r="A203" s="81" t="str">
        <f>"(*) inserire i dati comunicati nella tab.1 (colonna presenti al 31/12/"&amp;M1-1&amp;") della rilevazione dell'anno precedente"</f>
        <v>(*) inserire i dati comunicati nella tab.1 (colonna presenti al 31/12/2014) della rilevazione dell'anno precedente</v>
      </c>
    </row>
    <row r="204" spans="1:37" ht="11.25">
      <c r="A204" s="89" t="s">
        <v>30</v>
      </c>
      <c r="B204" s="93"/>
      <c r="C204" s="89"/>
      <c r="D204" s="89"/>
      <c r="E204" s="89"/>
      <c r="F204" s="89"/>
      <c r="G204" s="89"/>
      <c r="H204" s="89"/>
      <c r="I204" s="89"/>
      <c r="J204" s="89"/>
      <c r="K204" s="89"/>
      <c r="L204" s="89"/>
      <c r="M204" s="89"/>
      <c r="AA204" s="89"/>
      <c r="AB204" s="89"/>
      <c r="AC204" s="89"/>
      <c r="AD204" s="89"/>
      <c r="AE204" s="89"/>
      <c r="AF204" s="89"/>
      <c r="AG204" s="89"/>
      <c r="AH204" s="89"/>
      <c r="AI204" s="89"/>
      <c r="AJ204" s="89"/>
      <c r="AK204" s="89"/>
    </row>
    <row r="205" spans="1:13" ht="11.25">
      <c r="A205" s="187" t="s">
        <v>282</v>
      </c>
      <c r="B205" s="187"/>
      <c r="C205" s="187"/>
      <c r="D205" s="187"/>
      <c r="E205" s="187"/>
      <c r="F205" s="187"/>
      <c r="G205" s="187"/>
      <c r="H205" s="187"/>
      <c r="I205" s="187"/>
      <c r="J205" s="187"/>
      <c r="K205" s="187"/>
      <c r="L205" s="187"/>
      <c r="M205" s="187"/>
    </row>
    <row r="206" spans="1:37" ht="11.25">
      <c r="A206" s="105" t="s">
        <v>283</v>
      </c>
      <c r="B206" s="106"/>
      <c r="C206" s="89"/>
      <c r="D206" s="89"/>
      <c r="E206" s="89"/>
      <c r="F206" s="89"/>
      <c r="G206" s="89"/>
      <c r="H206" s="89"/>
      <c r="I206" s="89"/>
      <c r="J206" s="89"/>
      <c r="K206" s="89"/>
      <c r="L206" s="89"/>
      <c r="M206" s="89"/>
      <c r="AA206" s="89"/>
      <c r="AB206" s="89"/>
      <c r="AC206" s="89"/>
      <c r="AD206" s="89"/>
      <c r="AE206" s="89"/>
      <c r="AF206" s="89"/>
      <c r="AG206" s="89"/>
      <c r="AH206" s="89"/>
      <c r="AI206" s="89"/>
      <c r="AJ206" s="89"/>
      <c r="AK206" s="89"/>
    </row>
    <row r="207" spans="4:28" ht="11.25">
      <c r="D207" s="3" t="str">
        <f>IF(LEN(A200)&gt;250,"ATTENZIONE: Il numero massimo di caratteri consentiti nel campo note è 250","")</f>
        <v>ATTENZIONE: Il numero massimo di caratteri consentiti nel campo note è 250</v>
      </c>
      <c r="AB207" s="3">
        <f>IF(LEN(Y200)&gt;250,"ATTENZIONE: Il numero massimo di caratteri consentiti nel campo note è 250","")</f>
      </c>
    </row>
  </sheetData>
  <sheetProtection password="EA98" sheet="1" formatColumns="0" selectLockedCells="1"/>
  <mergeCells count="8">
    <mergeCell ref="AG2:AK2"/>
    <mergeCell ref="AA3:AK3"/>
    <mergeCell ref="A200:AK200"/>
    <mergeCell ref="A205:M205"/>
    <mergeCell ref="C3:M3"/>
    <mergeCell ref="B4:B5"/>
    <mergeCell ref="A201:M201"/>
    <mergeCell ref="I2:M2"/>
  </mergeCells>
  <conditionalFormatting sqref="A6:M140">
    <cfRule type="expression" priority="2" dxfId="0" stopIfTrue="1">
      <formula>$N6&gt;0</formula>
    </cfRule>
  </conditionalFormatting>
  <conditionalFormatting sqref="AA6:AK140">
    <cfRule type="expression" priority="1" dxfId="0" stopIfTrue="1">
      <formula>$N6&gt;0</formula>
    </cfRule>
  </conditionalFormatting>
  <printOptions horizontalCentered="1" verticalCentered="1"/>
  <pageMargins left="0" right="0" top="0.1968503937007874" bottom="0.1968503937007874" header="0.1968503937007874" footer="0.15748031496062992"/>
  <pageSetup horizontalDpi="300" verticalDpi="300" orientation="landscape" paperSize="9" scale="81" r:id="rId2"/>
  <drawing r:id="rId1"/>
</worksheet>
</file>

<file path=xl/worksheets/sheet2.xml><?xml version="1.0" encoding="utf-8"?>
<worksheet xmlns="http://schemas.openxmlformats.org/spreadsheetml/2006/main" xmlns:r="http://schemas.openxmlformats.org/officeDocument/2006/relationships">
  <sheetPr codeName="Foglio19"/>
  <dimension ref="A1:AJ147"/>
  <sheetViews>
    <sheetView showGridLines="0" zoomScalePageLayoutView="0" workbookViewId="0" topLeftCell="A1">
      <pane xSplit="2" ySplit="5" topLeftCell="AE124" activePane="bottomRight" state="frozen"/>
      <selection pane="topLeft" activeCell="A117" sqref="A117:IV119"/>
      <selection pane="topRight" activeCell="A117" sqref="A117:IV119"/>
      <selection pane="bottomLeft" activeCell="A117" sqref="A117:IV119"/>
      <selection pane="bottomRight" activeCell="AA138" sqref="AA138"/>
    </sheetView>
  </sheetViews>
  <sheetFormatPr defaultColWidth="9.33203125" defaultRowHeight="10.5"/>
  <cols>
    <col min="1" max="1" width="51.83203125" style="3" customWidth="1"/>
    <col min="2" max="2" width="10" style="5" customWidth="1"/>
    <col min="3" max="3" width="14.83203125" style="3" hidden="1" customWidth="1"/>
    <col min="4" max="10" width="19.83203125" style="3" hidden="1" customWidth="1"/>
    <col min="11" max="11" width="9.33203125" style="3" hidden="1" customWidth="1"/>
    <col min="12" max="26" width="0" style="3" hidden="1" customWidth="1"/>
    <col min="27" max="27" width="14.83203125" style="3" customWidth="1"/>
    <col min="28" max="34" width="19.83203125" style="3" customWidth="1"/>
    <col min="35" max="35" width="9.33203125" style="3" hidden="1" customWidth="1"/>
    <col min="36" max="16384" width="9.33203125" style="3" customWidth="1"/>
  </cols>
  <sheetData>
    <row r="1" spans="1:36" ht="87" customHeight="1">
      <c r="A1" s="143" t="str">
        <f>'t1'!A1</f>
        <v>COMPARTO SERVIZIO SANITARIO NAZIONALE - anno 2015</v>
      </c>
      <c r="B1" s="143"/>
      <c r="C1" s="143"/>
      <c r="D1" s="143"/>
      <c r="E1" s="143"/>
      <c r="F1" s="143"/>
      <c r="G1" s="143"/>
      <c r="H1" s="143"/>
      <c r="I1" s="1"/>
      <c r="J1" s="79"/>
      <c r="L1"/>
      <c r="AG1" s="1"/>
      <c r="AH1" s="79"/>
      <c r="AJ1"/>
    </row>
    <row r="2" spans="1:34" ht="27" customHeight="1" thickBot="1">
      <c r="A2" s="4"/>
      <c r="G2" s="191"/>
      <c r="H2" s="191"/>
      <c r="I2" s="191"/>
      <c r="J2" s="191"/>
      <c r="AE2" s="191"/>
      <c r="AF2" s="191"/>
      <c r="AG2" s="191"/>
      <c r="AH2" s="191"/>
    </row>
    <row r="3" spans="1:34" ht="12" thickBot="1">
      <c r="A3" s="6"/>
      <c r="B3" s="7"/>
      <c r="C3" s="41" t="s">
        <v>60</v>
      </c>
      <c r="D3" s="8"/>
      <c r="E3" s="8"/>
      <c r="F3" s="8"/>
      <c r="G3" s="8"/>
      <c r="H3" s="8"/>
      <c r="I3" s="37"/>
      <c r="J3" s="37"/>
      <c r="AA3" s="41" t="s">
        <v>60</v>
      </c>
      <c r="AB3" s="8"/>
      <c r="AC3" s="8"/>
      <c r="AD3" s="8"/>
      <c r="AE3" s="8"/>
      <c r="AF3" s="8"/>
      <c r="AG3" s="37"/>
      <c r="AH3" s="37"/>
    </row>
    <row r="4" spans="1:34" ht="34.5" thickTop="1">
      <c r="A4" s="17" t="s">
        <v>22</v>
      </c>
      <c r="B4" s="38" t="s">
        <v>7</v>
      </c>
      <c r="C4" s="39" t="s">
        <v>54</v>
      </c>
      <c r="D4" s="39" t="s">
        <v>23</v>
      </c>
      <c r="E4" s="39" t="s">
        <v>59</v>
      </c>
      <c r="F4" s="39" t="s">
        <v>341</v>
      </c>
      <c r="G4" s="39" t="s">
        <v>53</v>
      </c>
      <c r="H4" s="39" t="s">
        <v>342</v>
      </c>
      <c r="I4" s="39" t="s">
        <v>343</v>
      </c>
      <c r="J4" s="40" t="s">
        <v>11</v>
      </c>
      <c r="AA4" s="39" t="s">
        <v>54</v>
      </c>
      <c r="AB4" s="39" t="s">
        <v>23</v>
      </c>
      <c r="AC4" s="39" t="s">
        <v>59</v>
      </c>
      <c r="AD4" s="39" t="s">
        <v>341</v>
      </c>
      <c r="AE4" s="39" t="s">
        <v>53</v>
      </c>
      <c r="AF4" s="39" t="s">
        <v>342</v>
      </c>
      <c r="AG4" s="39" t="s">
        <v>343</v>
      </c>
      <c r="AH4" s="40" t="s">
        <v>11</v>
      </c>
    </row>
    <row r="5" spans="1:34" s="68" customFormat="1" ht="12" thickBot="1">
      <c r="A5" s="126" t="s">
        <v>407</v>
      </c>
      <c r="B5" s="69"/>
      <c r="C5" s="70" t="s">
        <v>326</v>
      </c>
      <c r="D5" s="70" t="s">
        <v>327</v>
      </c>
      <c r="E5" s="70" t="s">
        <v>328</v>
      </c>
      <c r="F5" s="70" t="s">
        <v>329</v>
      </c>
      <c r="G5" s="70" t="s">
        <v>330</v>
      </c>
      <c r="H5" s="70" t="s">
        <v>331</v>
      </c>
      <c r="I5" s="70" t="s">
        <v>332</v>
      </c>
      <c r="J5" s="71"/>
      <c r="AA5" s="70" t="s">
        <v>326</v>
      </c>
      <c r="AB5" s="70" t="s">
        <v>327</v>
      </c>
      <c r="AC5" s="70" t="s">
        <v>328</v>
      </c>
      <c r="AD5" s="70" t="s">
        <v>329</v>
      </c>
      <c r="AE5" s="70" t="s">
        <v>330</v>
      </c>
      <c r="AF5" s="70" t="s">
        <v>331</v>
      </c>
      <c r="AG5" s="70" t="s">
        <v>332</v>
      </c>
      <c r="AH5" s="71"/>
    </row>
    <row r="6" spans="1:35" ht="12" customHeight="1" thickTop="1">
      <c r="A6" s="16" t="str">
        <f>'t1'!A6</f>
        <v>direttore generale</v>
      </c>
      <c r="B6" s="64" t="str">
        <f>'t1'!B6</f>
        <v>0D0097</v>
      </c>
      <c r="C6" s="54">
        <f>AA6</f>
        <v>12</v>
      </c>
      <c r="D6" s="150">
        <f>ROUND(AB6,0)</f>
        <v>154937</v>
      </c>
      <c r="E6" s="150">
        <f aca="true" t="shared" si="0" ref="E6:E69">ROUND(AC6,0)</f>
        <v>0</v>
      </c>
      <c r="F6" s="150">
        <f aca="true" t="shared" si="1" ref="F6:F69">ROUND(AD6,0)</f>
        <v>0</v>
      </c>
      <c r="G6" s="150">
        <f aca="true" t="shared" si="2" ref="G6:G69">ROUND(AE6,0)</f>
        <v>0</v>
      </c>
      <c r="H6" s="150">
        <f aca="true" t="shared" si="3" ref="H6:H69">ROUND(AF6,0)</f>
        <v>0</v>
      </c>
      <c r="I6" s="151">
        <f aca="true" t="shared" si="4" ref="I6:I69">ROUND(AG6,0)</f>
        <v>0</v>
      </c>
      <c r="J6" s="101">
        <f aca="true" t="shared" si="5" ref="J6:J37">(D6+E6+F6+G6+H6)-I6</f>
        <v>154937</v>
      </c>
      <c r="K6" s="3">
        <f>'t1'!N6</f>
        <v>1</v>
      </c>
      <c r="AA6" s="54">
        <v>12</v>
      </c>
      <c r="AB6" s="52">
        <v>154937</v>
      </c>
      <c r="AC6" s="52"/>
      <c r="AD6" s="52"/>
      <c r="AE6" s="52"/>
      <c r="AF6" s="52"/>
      <c r="AG6" s="53"/>
      <c r="AH6" s="101">
        <f aca="true" t="shared" si="6" ref="AH6:AH66">(AB6+AC6+AD6+AE6+AF6)-AG6</f>
        <v>154937</v>
      </c>
      <c r="AI6" s="3">
        <f>'t1'!AL6</f>
        <v>1</v>
      </c>
    </row>
    <row r="7" spans="1:35" ht="12" customHeight="1">
      <c r="A7" s="43" t="str">
        <f>'t1'!A7</f>
        <v>direttore sanitario</v>
      </c>
      <c r="B7" s="62" t="str">
        <f>'t1'!B7</f>
        <v>0D0482</v>
      </c>
      <c r="C7" s="54">
        <f aca="true" t="shared" si="7" ref="C7:C70">AA7</f>
        <v>23.26</v>
      </c>
      <c r="D7" s="150">
        <f aca="true" t="shared" si="8" ref="D7:D70">ROUND(AB7,0)</f>
        <v>240325</v>
      </c>
      <c r="E7" s="150">
        <f t="shared" si="0"/>
        <v>0</v>
      </c>
      <c r="F7" s="150">
        <f t="shared" si="1"/>
        <v>0</v>
      </c>
      <c r="G7" s="150">
        <f t="shared" si="2"/>
        <v>0</v>
      </c>
      <c r="H7" s="150">
        <f t="shared" si="3"/>
        <v>0</v>
      </c>
      <c r="I7" s="151">
        <f t="shared" si="4"/>
        <v>0</v>
      </c>
      <c r="J7" s="101">
        <f t="shared" si="5"/>
        <v>240325</v>
      </c>
      <c r="K7" s="3">
        <f>'t1'!N7</f>
        <v>1</v>
      </c>
      <c r="AA7" s="54">
        <v>23.26</v>
      </c>
      <c r="AB7" s="52">
        <v>240325</v>
      </c>
      <c r="AC7" s="52"/>
      <c r="AD7" s="52"/>
      <c r="AE7" s="52"/>
      <c r="AF7" s="52"/>
      <c r="AG7" s="53"/>
      <c r="AH7" s="101">
        <f t="shared" si="6"/>
        <v>240325</v>
      </c>
      <c r="AI7" s="3">
        <f>'t1'!AL7</f>
        <v>1</v>
      </c>
    </row>
    <row r="8" spans="1:35" ht="12" customHeight="1">
      <c r="A8" s="43" t="str">
        <f>'t1'!A8</f>
        <v>direttore amministrativo</v>
      </c>
      <c r="B8" s="62" t="str">
        <f>'t1'!B8</f>
        <v>0D0163</v>
      </c>
      <c r="C8" s="54">
        <f t="shared" si="7"/>
        <v>9.9</v>
      </c>
      <c r="D8" s="150">
        <f t="shared" si="8"/>
        <v>102259</v>
      </c>
      <c r="E8" s="150">
        <f t="shared" si="0"/>
        <v>0</v>
      </c>
      <c r="F8" s="150">
        <f t="shared" si="1"/>
        <v>0</v>
      </c>
      <c r="G8" s="150">
        <f t="shared" si="2"/>
        <v>0</v>
      </c>
      <c r="H8" s="150">
        <f t="shared" si="3"/>
        <v>0</v>
      </c>
      <c r="I8" s="151">
        <f t="shared" si="4"/>
        <v>0</v>
      </c>
      <c r="J8" s="101">
        <f t="shared" si="5"/>
        <v>102259</v>
      </c>
      <c r="K8" s="3">
        <f>'t1'!N8</f>
        <v>1</v>
      </c>
      <c r="AA8" s="54">
        <v>9.9</v>
      </c>
      <c r="AB8" s="52">
        <v>102259</v>
      </c>
      <c r="AC8" s="52"/>
      <c r="AD8" s="52"/>
      <c r="AE8" s="52"/>
      <c r="AF8" s="52"/>
      <c r="AG8" s="53"/>
      <c r="AH8" s="101">
        <f t="shared" si="6"/>
        <v>102259</v>
      </c>
      <c r="AI8" s="3">
        <f>'t1'!AL8</f>
        <v>1</v>
      </c>
    </row>
    <row r="9" spans="1:35" ht="12" customHeight="1">
      <c r="A9" s="43" t="str">
        <f>'t1'!A9</f>
        <v>direttore dei servizi sociali</v>
      </c>
      <c r="B9" s="62" t="str">
        <f>'t1'!B9</f>
        <v>0D0484</v>
      </c>
      <c r="C9" s="54">
        <f t="shared" si="7"/>
        <v>0</v>
      </c>
      <c r="D9" s="150">
        <f t="shared" si="8"/>
        <v>0</v>
      </c>
      <c r="E9" s="150">
        <f t="shared" si="0"/>
        <v>0</v>
      </c>
      <c r="F9" s="150">
        <f t="shared" si="1"/>
        <v>0</v>
      </c>
      <c r="G9" s="150">
        <f t="shared" si="2"/>
        <v>0</v>
      </c>
      <c r="H9" s="150">
        <f t="shared" si="3"/>
        <v>0</v>
      </c>
      <c r="I9" s="151">
        <f t="shared" si="4"/>
        <v>0</v>
      </c>
      <c r="J9" s="101">
        <f t="shared" si="5"/>
        <v>0</v>
      </c>
      <c r="K9" s="3">
        <f>'t1'!N9</f>
        <v>0</v>
      </c>
      <c r="AA9" s="54"/>
      <c r="AB9" s="52"/>
      <c r="AC9" s="52"/>
      <c r="AD9" s="52"/>
      <c r="AE9" s="52"/>
      <c r="AF9" s="52"/>
      <c r="AG9" s="53"/>
      <c r="AH9" s="101">
        <f t="shared" si="6"/>
        <v>0</v>
      </c>
      <c r="AI9" s="3">
        <f>'t1'!AL9</f>
        <v>0</v>
      </c>
    </row>
    <row r="10" spans="1:35" ht="12" customHeight="1">
      <c r="A10" s="43" t="str">
        <f>'t1'!A10</f>
        <v>dir. medico con inc. struttura complessa (rapp. esclusivo)</v>
      </c>
      <c r="B10" s="62" t="str">
        <f>'t1'!B10</f>
        <v>SD0E33</v>
      </c>
      <c r="C10" s="54">
        <f t="shared" si="7"/>
        <v>774.03</v>
      </c>
      <c r="D10" s="150">
        <f t="shared" si="8"/>
        <v>2578777</v>
      </c>
      <c r="E10" s="150">
        <f t="shared" si="0"/>
        <v>391821</v>
      </c>
      <c r="F10" s="150">
        <f t="shared" si="1"/>
        <v>568701</v>
      </c>
      <c r="G10" s="150">
        <f t="shared" si="2"/>
        <v>0</v>
      </c>
      <c r="H10" s="150">
        <f t="shared" si="3"/>
        <v>0</v>
      </c>
      <c r="I10" s="151">
        <f t="shared" si="4"/>
        <v>641</v>
      </c>
      <c r="J10" s="101">
        <f t="shared" si="5"/>
        <v>3538658</v>
      </c>
      <c r="K10" s="3">
        <f>'t1'!N10</f>
        <v>1</v>
      </c>
      <c r="AA10" s="54">
        <v>774.03</v>
      </c>
      <c r="AB10" s="52">
        <v>2578777</v>
      </c>
      <c r="AC10" s="52">
        <v>391821</v>
      </c>
      <c r="AD10" s="52">
        <v>568701</v>
      </c>
      <c r="AE10" s="52"/>
      <c r="AF10" s="52"/>
      <c r="AG10" s="53">
        <v>641</v>
      </c>
      <c r="AH10" s="101">
        <f t="shared" si="6"/>
        <v>3538658</v>
      </c>
      <c r="AI10" s="3">
        <f>'t1'!AL10</f>
        <v>1</v>
      </c>
    </row>
    <row r="11" spans="1:35" ht="12" customHeight="1">
      <c r="A11" s="43" t="str">
        <f>'t1'!A11</f>
        <v>dir. medico con inc. di struttura complessa (rapp. non escl.</v>
      </c>
      <c r="B11" s="62" t="str">
        <f>'t1'!B11</f>
        <v>SD0N33</v>
      </c>
      <c r="C11" s="54">
        <f t="shared" si="7"/>
        <v>0</v>
      </c>
      <c r="D11" s="150">
        <f t="shared" si="8"/>
        <v>0</v>
      </c>
      <c r="E11" s="150">
        <f t="shared" si="0"/>
        <v>0</v>
      </c>
      <c r="F11" s="150">
        <f t="shared" si="1"/>
        <v>0</v>
      </c>
      <c r="G11" s="150">
        <f t="shared" si="2"/>
        <v>0</v>
      </c>
      <c r="H11" s="150">
        <f t="shared" si="3"/>
        <v>0</v>
      </c>
      <c r="I11" s="151">
        <f t="shared" si="4"/>
        <v>0</v>
      </c>
      <c r="J11" s="101">
        <f t="shared" si="5"/>
        <v>0</v>
      </c>
      <c r="K11" s="3">
        <f>'t1'!N11</f>
        <v>0</v>
      </c>
      <c r="AA11" s="54"/>
      <c r="AB11" s="52"/>
      <c r="AC11" s="52"/>
      <c r="AD11" s="52"/>
      <c r="AE11" s="52"/>
      <c r="AF11" s="52"/>
      <c r="AG11" s="53"/>
      <c r="AH11" s="101">
        <f t="shared" si="6"/>
        <v>0</v>
      </c>
      <c r="AI11" s="3">
        <f>'t1'!AL11</f>
        <v>0</v>
      </c>
    </row>
    <row r="12" spans="1:35" ht="12" customHeight="1">
      <c r="A12" s="43" t="str">
        <f>'t1'!A12</f>
        <v>dir. medico con incarico di struttura semplice (rapp. esclus</v>
      </c>
      <c r="B12" s="62" t="str">
        <f>'t1'!B12</f>
        <v>SD0E34</v>
      </c>
      <c r="C12" s="54">
        <f t="shared" si="7"/>
        <v>1358.44</v>
      </c>
      <c r="D12" s="150">
        <f t="shared" si="8"/>
        <v>4525792</v>
      </c>
      <c r="E12" s="150">
        <f t="shared" si="0"/>
        <v>435395</v>
      </c>
      <c r="F12" s="150">
        <f t="shared" si="1"/>
        <v>737650</v>
      </c>
      <c r="G12" s="150">
        <f t="shared" si="2"/>
        <v>0</v>
      </c>
      <c r="H12" s="150">
        <f t="shared" si="3"/>
        <v>308</v>
      </c>
      <c r="I12" s="151">
        <f t="shared" si="4"/>
        <v>1224</v>
      </c>
      <c r="J12" s="101">
        <f t="shared" si="5"/>
        <v>5697921</v>
      </c>
      <c r="K12" s="3">
        <f>'t1'!N12</f>
        <v>1</v>
      </c>
      <c r="AA12" s="54">
        <v>1358.44</v>
      </c>
      <c r="AB12" s="52">
        <v>4525792</v>
      </c>
      <c r="AC12" s="52">
        <v>435395</v>
      </c>
      <c r="AD12" s="52">
        <v>737650</v>
      </c>
      <c r="AE12" s="52"/>
      <c r="AF12" s="52">
        <v>308</v>
      </c>
      <c r="AG12" s="53">
        <v>1224</v>
      </c>
      <c r="AH12" s="101">
        <f t="shared" si="6"/>
        <v>5697921</v>
      </c>
      <c r="AI12" s="3">
        <f>'t1'!AL12</f>
        <v>1</v>
      </c>
    </row>
    <row r="13" spans="1:35" ht="12" customHeight="1">
      <c r="A13" s="43" t="str">
        <f>'t1'!A13</f>
        <v>dir. medico con incarico struttura semplice (rapp. non escl.</v>
      </c>
      <c r="B13" s="62" t="str">
        <f>'t1'!B13</f>
        <v>SD0N34</v>
      </c>
      <c r="C13" s="54">
        <f t="shared" si="7"/>
        <v>24</v>
      </c>
      <c r="D13" s="150">
        <f t="shared" si="8"/>
        <v>79959</v>
      </c>
      <c r="E13" s="150">
        <f t="shared" si="0"/>
        <v>11452</v>
      </c>
      <c r="F13" s="150">
        <f t="shared" si="1"/>
        <v>10207</v>
      </c>
      <c r="G13" s="150">
        <f t="shared" si="2"/>
        <v>0</v>
      </c>
      <c r="H13" s="150">
        <f t="shared" si="3"/>
        <v>0</v>
      </c>
      <c r="I13" s="151">
        <f t="shared" si="4"/>
        <v>0</v>
      </c>
      <c r="J13" s="101">
        <f t="shared" si="5"/>
        <v>101618</v>
      </c>
      <c r="K13" s="3">
        <f>'t1'!N13</f>
        <v>1</v>
      </c>
      <c r="AA13" s="54">
        <v>24</v>
      </c>
      <c r="AB13" s="52">
        <v>79959</v>
      </c>
      <c r="AC13" s="52">
        <v>11452</v>
      </c>
      <c r="AD13" s="52">
        <v>10207</v>
      </c>
      <c r="AE13" s="52"/>
      <c r="AF13" s="52"/>
      <c r="AG13" s="53"/>
      <c r="AH13" s="101">
        <f t="shared" si="6"/>
        <v>101618</v>
      </c>
      <c r="AI13" s="3">
        <f>'t1'!AL13</f>
        <v>1</v>
      </c>
    </row>
    <row r="14" spans="1:35" ht="12" customHeight="1">
      <c r="A14" s="43" t="str">
        <f>'t1'!A14</f>
        <v>dirigenti medici con altri incar. prof.li (rapp. esclusivo)</v>
      </c>
      <c r="B14" s="62" t="str">
        <f>'t1'!B14</f>
        <v>SD0035</v>
      </c>
      <c r="C14" s="54">
        <f t="shared" si="7"/>
        <v>11220.93</v>
      </c>
      <c r="D14" s="150">
        <f t="shared" si="8"/>
        <v>37390672</v>
      </c>
      <c r="E14" s="150">
        <f t="shared" si="0"/>
        <v>1480537</v>
      </c>
      <c r="F14" s="150">
        <f t="shared" si="1"/>
        <v>5126137</v>
      </c>
      <c r="G14" s="150">
        <f t="shared" si="2"/>
        <v>0</v>
      </c>
      <c r="H14" s="150">
        <f t="shared" si="3"/>
        <v>0</v>
      </c>
      <c r="I14" s="151">
        <f t="shared" si="4"/>
        <v>9777</v>
      </c>
      <c r="J14" s="101">
        <f t="shared" si="5"/>
        <v>43987569</v>
      </c>
      <c r="K14" s="3">
        <f>'t1'!N14</f>
        <v>1</v>
      </c>
      <c r="AA14" s="54">
        <v>11220.93</v>
      </c>
      <c r="AB14" s="52">
        <v>37390672</v>
      </c>
      <c r="AC14" s="52">
        <v>1480537</v>
      </c>
      <c r="AD14" s="52">
        <v>5126137</v>
      </c>
      <c r="AE14" s="52"/>
      <c r="AF14" s="52"/>
      <c r="AG14" s="53">
        <v>9777</v>
      </c>
      <c r="AH14" s="101">
        <f t="shared" si="6"/>
        <v>43987569</v>
      </c>
      <c r="AI14" s="3">
        <f>'t1'!AL14</f>
        <v>1</v>
      </c>
    </row>
    <row r="15" spans="1:35" ht="12" customHeight="1">
      <c r="A15" s="43" t="str">
        <f>'t1'!A15</f>
        <v>dirigenti medici con altri incar. prof.li (rapp. non escl.)</v>
      </c>
      <c r="B15" s="62" t="str">
        <f>'t1'!B15</f>
        <v>SD0036</v>
      </c>
      <c r="C15" s="54">
        <f t="shared" si="7"/>
        <v>602.47</v>
      </c>
      <c r="D15" s="150">
        <f t="shared" si="8"/>
        <v>2007184</v>
      </c>
      <c r="E15" s="150">
        <f t="shared" si="0"/>
        <v>30473</v>
      </c>
      <c r="F15" s="150">
        <f t="shared" si="1"/>
        <v>205358</v>
      </c>
      <c r="G15" s="150">
        <f t="shared" si="2"/>
        <v>0</v>
      </c>
      <c r="H15" s="150">
        <f t="shared" si="3"/>
        <v>0</v>
      </c>
      <c r="I15" s="151">
        <f t="shared" si="4"/>
        <v>654</v>
      </c>
      <c r="J15" s="101">
        <f t="shared" si="5"/>
        <v>2242361</v>
      </c>
      <c r="K15" s="3">
        <f>'t1'!N15</f>
        <v>1</v>
      </c>
      <c r="AA15" s="54">
        <v>602.47</v>
      </c>
      <c r="AB15" s="52">
        <v>2007184</v>
      </c>
      <c r="AC15" s="52">
        <v>30473</v>
      </c>
      <c r="AD15" s="52">
        <v>205358</v>
      </c>
      <c r="AE15" s="52"/>
      <c r="AF15" s="52"/>
      <c r="AG15" s="53">
        <v>654</v>
      </c>
      <c r="AH15" s="101">
        <f t="shared" si="6"/>
        <v>2242361</v>
      </c>
      <c r="AI15" s="3">
        <f>'t1'!AL15</f>
        <v>1</v>
      </c>
    </row>
    <row r="16" spans="1:35" ht="12" customHeight="1">
      <c r="A16" s="43" t="str">
        <f>'t1'!A16</f>
        <v>dir. medici a t.  determinato(art. 15-septies d.lgs. 502/92)</v>
      </c>
      <c r="B16" s="62" t="str">
        <f>'t1'!B16</f>
        <v>SD0597</v>
      </c>
      <c r="C16" s="54">
        <f t="shared" si="7"/>
        <v>24</v>
      </c>
      <c r="D16" s="150">
        <f t="shared" si="8"/>
        <v>79959</v>
      </c>
      <c r="E16" s="150">
        <f t="shared" si="0"/>
        <v>0</v>
      </c>
      <c r="F16" s="150">
        <f t="shared" si="1"/>
        <v>15528</v>
      </c>
      <c r="G16" s="150">
        <f t="shared" si="2"/>
        <v>0</v>
      </c>
      <c r="H16" s="150">
        <f t="shared" si="3"/>
        <v>0</v>
      </c>
      <c r="I16" s="151">
        <f t="shared" si="4"/>
        <v>0</v>
      </c>
      <c r="J16" s="101">
        <f t="shared" si="5"/>
        <v>95487</v>
      </c>
      <c r="K16" s="3">
        <f>'t1'!N16</f>
        <v>1</v>
      </c>
      <c r="AA16" s="54">
        <v>24</v>
      </c>
      <c r="AB16" s="52">
        <v>79959</v>
      </c>
      <c r="AC16" s="52"/>
      <c r="AD16" s="52">
        <v>15528</v>
      </c>
      <c r="AE16" s="52"/>
      <c r="AF16" s="52"/>
      <c r="AG16" s="53"/>
      <c r="AH16" s="101">
        <f t="shared" si="6"/>
        <v>95487</v>
      </c>
      <c r="AI16" s="3">
        <f>'t1'!AL16</f>
        <v>1</v>
      </c>
    </row>
    <row r="17" spans="1:35" ht="12" customHeight="1">
      <c r="A17" s="43" t="str">
        <f>'t1'!A17</f>
        <v>veterinari con inc. di struttura complessa (rapp.esclusivo)</v>
      </c>
      <c r="B17" s="62" t="str">
        <f>'t1'!B17</f>
        <v>SD0E74</v>
      </c>
      <c r="C17" s="54">
        <f t="shared" si="7"/>
        <v>15.93</v>
      </c>
      <c r="D17" s="150">
        <f t="shared" si="8"/>
        <v>53084</v>
      </c>
      <c r="E17" s="150">
        <f t="shared" si="0"/>
        <v>7258</v>
      </c>
      <c r="F17" s="150">
        <f t="shared" si="1"/>
        <v>11132</v>
      </c>
      <c r="G17" s="150">
        <f t="shared" si="2"/>
        <v>0</v>
      </c>
      <c r="H17" s="150">
        <f t="shared" si="3"/>
        <v>0</v>
      </c>
      <c r="I17" s="151">
        <f t="shared" si="4"/>
        <v>0</v>
      </c>
      <c r="J17" s="101">
        <f t="shared" si="5"/>
        <v>71474</v>
      </c>
      <c r="K17" s="3">
        <f>'t1'!N17</f>
        <v>1</v>
      </c>
      <c r="AA17" s="54">
        <v>15.93</v>
      </c>
      <c r="AB17" s="52">
        <v>53084</v>
      </c>
      <c r="AC17" s="52">
        <v>7258</v>
      </c>
      <c r="AD17" s="52">
        <v>11132</v>
      </c>
      <c r="AE17" s="52"/>
      <c r="AF17" s="52"/>
      <c r="AG17" s="53"/>
      <c r="AH17" s="101">
        <f t="shared" si="6"/>
        <v>71474</v>
      </c>
      <c r="AI17" s="3">
        <f>'t1'!AL17</f>
        <v>1</v>
      </c>
    </row>
    <row r="18" spans="1:35" ht="12" customHeight="1">
      <c r="A18" s="43" t="str">
        <f>'t1'!A18</f>
        <v>veterinari con inc. di struttura complessa (rapp. non escl.)</v>
      </c>
      <c r="B18" s="62" t="str">
        <f>'t1'!B18</f>
        <v>SD0N74</v>
      </c>
      <c r="C18" s="54">
        <f t="shared" si="7"/>
        <v>0</v>
      </c>
      <c r="D18" s="150">
        <f t="shared" si="8"/>
        <v>0</v>
      </c>
      <c r="E18" s="150">
        <f t="shared" si="0"/>
        <v>0</v>
      </c>
      <c r="F18" s="150">
        <f t="shared" si="1"/>
        <v>0</v>
      </c>
      <c r="G18" s="150">
        <f t="shared" si="2"/>
        <v>0</v>
      </c>
      <c r="H18" s="150">
        <f t="shared" si="3"/>
        <v>0</v>
      </c>
      <c r="I18" s="151">
        <f t="shared" si="4"/>
        <v>0</v>
      </c>
      <c r="J18" s="101">
        <f t="shared" si="5"/>
        <v>0</v>
      </c>
      <c r="K18" s="3">
        <f>'t1'!N18</f>
        <v>0</v>
      </c>
      <c r="AA18" s="54"/>
      <c r="AB18" s="52"/>
      <c r="AC18" s="52"/>
      <c r="AD18" s="52"/>
      <c r="AE18" s="52"/>
      <c r="AF18" s="52"/>
      <c r="AG18" s="53"/>
      <c r="AH18" s="101">
        <f t="shared" si="6"/>
        <v>0</v>
      </c>
      <c r="AI18" s="3">
        <f>'t1'!AL18</f>
        <v>0</v>
      </c>
    </row>
    <row r="19" spans="1:35" ht="12" customHeight="1">
      <c r="A19" s="43" t="str">
        <f>'t1'!A19</f>
        <v>veterinari con inc. di struttura semplice (rapp. esclusivo)</v>
      </c>
      <c r="B19" s="62" t="str">
        <f>'t1'!B19</f>
        <v>SD0E73</v>
      </c>
      <c r="C19" s="54">
        <f t="shared" si="7"/>
        <v>108</v>
      </c>
      <c r="D19" s="150">
        <f t="shared" si="8"/>
        <v>359814</v>
      </c>
      <c r="E19" s="150">
        <f t="shared" si="0"/>
        <v>42094</v>
      </c>
      <c r="F19" s="150">
        <f t="shared" si="1"/>
        <v>58958</v>
      </c>
      <c r="G19" s="150">
        <f t="shared" si="2"/>
        <v>0</v>
      </c>
      <c r="H19" s="150">
        <f t="shared" si="3"/>
        <v>0</v>
      </c>
      <c r="I19" s="151">
        <f t="shared" si="4"/>
        <v>0</v>
      </c>
      <c r="J19" s="101">
        <f t="shared" si="5"/>
        <v>460866</v>
      </c>
      <c r="K19" s="3">
        <f>'t1'!N19</f>
        <v>1</v>
      </c>
      <c r="AA19" s="54">
        <v>108</v>
      </c>
      <c r="AB19" s="52">
        <v>359814</v>
      </c>
      <c r="AC19" s="52">
        <v>42094</v>
      </c>
      <c r="AD19" s="52">
        <v>58958</v>
      </c>
      <c r="AE19" s="52"/>
      <c r="AF19" s="52"/>
      <c r="AG19" s="53"/>
      <c r="AH19" s="101">
        <f t="shared" si="6"/>
        <v>460866</v>
      </c>
      <c r="AI19" s="3">
        <f>'t1'!AL19</f>
        <v>1</v>
      </c>
    </row>
    <row r="20" spans="1:35" ht="12" customHeight="1">
      <c r="A20" s="43" t="str">
        <f>'t1'!A20</f>
        <v>veterinari con inc. di struttura semplice (rapp. non escl.)</v>
      </c>
      <c r="B20" s="62" t="str">
        <f>'t1'!B20</f>
        <v>SD0N73</v>
      </c>
      <c r="C20" s="54">
        <f t="shared" si="7"/>
        <v>0</v>
      </c>
      <c r="D20" s="150">
        <f t="shared" si="8"/>
        <v>0</v>
      </c>
      <c r="E20" s="150">
        <f t="shared" si="0"/>
        <v>0</v>
      </c>
      <c r="F20" s="150">
        <f t="shared" si="1"/>
        <v>0</v>
      </c>
      <c r="G20" s="150">
        <f t="shared" si="2"/>
        <v>0</v>
      </c>
      <c r="H20" s="150">
        <f t="shared" si="3"/>
        <v>0</v>
      </c>
      <c r="I20" s="151">
        <f t="shared" si="4"/>
        <v>0</v>
      </c>
      <c r="J20" s="101">
        <f t="shared" si="5"/>
        <v>0</v>
      </c>
      <c r="K20" s="3">
        <f>'t1'!N20</f>
        <v>0</v>
      </c>
      <c r="AA20" s="54"/>
      <c r="AB20" s="52"/>
      <c r="AC20" s="52"/>
      <c r="AD20" s="52"/>
      <c r="AE20" s="52"/>
      <c r="AF20" s="52"/>
      <c r="AG20" s="53"/>
      <c r="AH20" s="101">
        <f t="shared" si="6"/>
        <v>0</v>
      </c>
      <c r="AI20" s="3">
        <f>'t1'!AL20</f>
        <v>0</v>
      </c>
    </row>
    <row r="21" spans="1:35" ht="12" customHeight="1">
      <c r="A21" s="43" t="str">
        <f>'t1'!A21</f>
        <v>veterinari con altri incar. prof.li (rapp. esclusivo)</v>
      </c>
      <c r="B21" s="62" t="str">
        <f>'t1'!B21</f>
        <v>SD0A73</v>
      </c>
      <c r="C21" s="54">
        <f t="shared" si="7"/>
        <v>501.54</v>
      </c>
      <c r="D21" s="150">
        <f t="shared" si="8"/>
        <v>1670947</v>
      </c>
      <c r="E21" s="150">
        <f t="shared" si="0"/>
        <v>145180</v>
      </c>
      <c r="F21" s="150">
        <f t="shared" si="1"/>
        <v>246217</v>
      </c>
      <c r="G21" s="150">
        <f t="shared" si="2"/>
        <v>0</v>
      </c>
      <c r="H21" s="150">
        <f t="shared" si="3"/>
        <v>0</v>
      </c>
      <c r="I21" s="151">
        <f t="shared" si="4"/>
        <v>0</v>
      </c>
      <c r="J21" s="101">
        <f t="shared" si="5"/>
        <v>2062344</v>
      </c>
      <c r="K21" s="3">
        <f>'t1'!N21</f>
        <v>1</v>
      </c>
      <c r="AA21" s="54">
        <v>501.54</v>
      </c>
      <c r="AB21" s="52">
        <v>1670947</v>
      </c>
      <c r="AC21" s="52">
        <v>145180</v>
      </c>
      <c r="AD21" s="52">
        <v>246217</v>
      </c>
      <c r="AE21" s="52"/>
      <c r="AF21" s="52"/>
      <c r="AG21" s="53"/>
      <c r="AH21" s="101">
        <f t="shared" si="6"/>
        <v>2062344</v>
      </c>
      <c r="AI21" s="3">
        <f>'t1'!AL21</f>
        <v>1</v>
      </c>
    </row>
    <row r="22" spans="1:35" ht="12" customHeight="1">
      <c r="A22" s="43" t="str">
        <f>'t1'!A22</f>
        <v>veterinari con altri incar. prof.li (rapp. non escl.)</v>
      </c>
      <c r="B22" s="62" t="str">
        <f>'t1'!B22</f>
        <v>SD0072</v>
      </c>
      <c r="C22" s="54">
        <f t="shared" si="7"/>
        <v>36</v>
      </c>
      <c r="D22" s="150">
        <f t="shared" si="8"/>
        <v>119938</v>
      </c>
      <c r="E22" s="150">
        <f t="shared" si="0"/>
        <v>8843</v>
      </c>
      <c r="F22" s="150">
        <f t="shared" si="1"/>
        <v>13103</v>
      </c>
      <c r="G22" s="150">
        <f t="shared" si="2"/>
        <v>0</v>
      </c>
      <c r="H22" s="150">
        <f t="shared" si="3"/>
        <v>0</v>
      </c>
      <c r="I22" s="151">
        <f t="shared" si="4"/>
        <v>0</v>
      </c>
      <c r="J22" s="101">
        <f t="shared" si="5"/>
        <v>141884</v>
      </c>
      <c r="K22" s="3">
        <f>'t1'!N22</f>
        <v>1</v>
      </c>
      <c r="AA22" s="54">
        <v>36</v>
      </c>
      <c r="AB22" s="52">
        <v>119938</v>
      </c>
      <c r="AC22" s="52">
        <v>8843</v>
      </c>
      <c r="AD22" s="52">
        <v>13103</v>
      </c>
      <c r="AE22" s="52"/>
      <c r="AF22" s="52"/>
      <c r="AG22" s="53"/>
      <c r="AH22" s="101">
        <f t="shared" si="6"/>
        <v>141884</v>
      </c>
      <c r="AI22" s="3">
        <f>'t1'!AL22</f>
        <v>1</v>
      </c>
    </row>
    <row r="23" spans="1:35" ht="12" customHeight="1">
      <c r="A23" s="43" t="str">
        <f>'t1'!A23</f>
        <v>veterinari a t. determinato (art. 15-septies d.lgs. 502/92)</v>
      </c>
      <c r="B23" s="62" t="str">
        <f>'t1'!B23</f>
        <v>SD0598</v>
      </c>
      <c r="C23" s="54">
        <f t="shared" si="7"/>
        <v>0</v>
      </c>
      <c r="D23" s="150">
        <f t="shared" si="8"/>
        <v>0</v>
      </c>
      <c r="E23" s="150">
        <f t="shared" si="0"/>
        <v>0</v>
      </c>
      <c r="F23" s="150">
        <f t="shared" si="1"/>
        <v>0</v>
      </c>
      <c r="G23" s="150">
        <f t="shared" si="2"/>
        <v>0</v>
      </c>
      <c r="H23" s="150">
        <f t="shared" si="3"/>
        <v>0</v>
      </c>
      <c r="I23" s="151">
        <f t="shared" si="4"/>
        <v>0</v>
      </c>
      <c r="J23" s="101">
        <f t="shared" si="5"/>
        <v>0</v>
      </c>
      <c r="K23" s="3">
        <f>'t1'!N23</f>
        <v>0</v>
      </c>
      <c r="AA23" s="54"/>
      <c r="AB23" s="52"/>
      <c r="AC23" s="52"/>
      <c r="AD23" s="52"/>
      <c r="AE23" s="52"/>
      <c r="AF23" s="52"/>
      <c r="AG23" s="53"/>
      <c r="AH23" s="101">
        <f t="shared" si="6"/>
        <v>0</v>
      </c>
      <c r="AI23" s="3">
        <f>'t1'!AL23</f>
        <v>0</v>
      </c>
    </row>
    <row r="24" spans="1:35" ht="12" customHeight="1">
      <c r="A24" s="43" t="str">
        <f>'t1'!A24</f>
        <v>odontoiatri con inc. di struttura complessa (rapp. escl.)</v>
      </c>
      <c r="B24" s="62" t="str">
        <f>'t1'!B24</f>
        <v>SD0E49</v>
      </c>
      <c r="C24" s="54">
        <f t="shared" si="7"/>
        <v>0</v>
      </c>
      <c r="D24" s="150">
        <f t="shared" si="8"/>
        <v>0</v>
      </c>
      <c r="E24" s="150">
        <f t="shared" si="0"/>
        <v>0</v>
      </c>
      <c r="F24" s="150">
        <f t="shared" si="1"/>
        <v>0</v>
      </c>
      <c r="G24" s="150">
        <f t="shared" si="2"/>
        <v>0</v>
      </c>
      <c r="H24" s="150">
        <f t="shared" si="3"/>
        <v>0</v>
      </c>
      <c r="I24" s="151">
        <f t="shared" si="4"/>
        <v>0</v>
      </c>
      <c r="J24" s="101">
        <f t="shared" si="5"/>
        <v>0</v>
      </c>
      <c r="K24" s="3">
        <f>'t1'!N24</f>
        <v>0</v>
      </c>
      <c r="AA24" s="54"/>
      <c r="AB24" s="52"/>
      <c r="AC24" s="52"/>
      <c r="AD24" s="52"/>
      <c r="AE24" s="52"/>
      <c r="AF24" s="52"/>
      <c r="AG24" s="53"/>
      <c r="AH24" s="101">
        <f t="shared" si="6"/>
        <v>0</v>
      </c>
      <c r="AI24" s="3">
        <f>'t1'!AL24</f>
        <v>0</v>
      </c>
    </row>
    <row r="25" spans="1:35" ht="12" customHeight="1">
      <c r="A25" s="43" t="str">
        <f>'t1'!A25</f>
        <v>odontoiatri con inc. di struttura complessa (rapp. non escl.</v>
      </c>
      <c r="B25" s="62" t="str">
        <f>'t1'!B25</f>
        <v>SD0N49</v>
      </c>
      <c r="C25" s="54">
        <f t="shared" si="7"/>
        <v>0</v>
      </c>
      <c r="D25" s="150">
        <f t="shared" si="8"/>
        <v>0</v>
      </c>
      <c r="E25" s="150">
        <f t="shared" si="0"/>
        <v>0</v>
      </c>
      <c r="F25" s="150">
        <f t="shared" si="1"/>
        <v>0</v>
      </c>
      <c r="G25" s="150">
        <f t="shared" si="2"/>
        <v>0</v>
      </c>
      <c r="H25" s="150">
        <f t="shared" si="3"/>
        <v>0</v>
      </c>
      <c r="I25" s="151">
        <f t="shared" si="4"/>
        <v>0</v>
      </c>
      <c r="J25" s="101">
        <f t="shared" si="5"/>
        <v>0</v>
      </c>
      <c r="K25" s="3">
        <f>'t1'!N25</f>
        <v>0</v>
      </c>
      <c r="AA25" s="54"/>
      <c r="AB25" s="52"/>
      <c r="AC25" s="52"/>
      <c r="AD25" s="52"/>
      <c r="AE25" s="52"/>
      <c r="AF25" s="52"/>
      <c r="AG25" s="53"/>
      <c r="AH25" s="101">
        <f t="shared" si="6"/>
        <v>0</v>
      </c>
      <c r="AI25" s="3">
        <f>'t1'!AL25</f>
        <v>0</v>
      </c>
    </row>
    <row r="26" spans="1:35" ht="12" customHeight="1">
      <c r="A26" s="43" t="str">
        <f>'t1'!A26</f>
        <v>odontoiatri con inc. di struttura semplice (rapp. esclusivo)</v>
      </c>
      <c r="B26" s="62" t="str">
        <f>'t1'!B26</f>
        <v>SD0E48</v>
      </c>
      <c r="C26" s="54">
        <f t="shared" si="7"/>
        <v>0</v>
      </c>
      <c r="D26" s="150">
        <f t="shared" si="8"/>
        <v>0</v>
      </c>
      <c r="E26" s="150">
        <f t="shared" si="0"/>
        <v>0</v>
      </c>
      <c r="F26" s="150">
        <f t="shared" si="1"/>
        <v>0</v>
      </c>
      <c r="G26" s="150">
        <f t="shared" si="2"/>
        <v>0</v>
      </c>
      <c r="H26" s="150">
        <f t="shared" si="3"/>
        <v>0</v>
      </c>
      <c r="I26" s="151">
        <f t="shared" si="4"/>
        <v>0</v>
      </c>
      <c r="J26" s="101">
        <f t="shared" si="5"/>
        <v>0</v>
      </c>
      <c r="K26" s="3">
        <f>'t1'!N26</f>
        <v>0</v>
      </c>
      <c r="AA26" s="54"/>
      <c r="AB26" s="52"/>
      <c r="AC26" s="52"/>
      <c r="AD26" s="52"/>
      <c r="AE26" s="52"/>
      <c r="AF26" s="52"/>
      <c r="AG26" s="53"/>
      <c r="AH26" s="101">
        <f t="shared" si="6"/>
        <v>0</v>
      </c>
      <c r="AI26" s="3">
        <f>'t1'!AL26</f>
        <v>0</v>
      </c>
    </row>
    <row r="27" spans="1:35" ht="12" customHeight="1">
      <c r="A27" s="43" t="str">
        <f>'t1'!A27</f>
        <v>odontoiatri con inc. di struttura semplice (rapp. non escl.)</v>
      </c>
      <c r="B27" s="62" t="str">
        <f>'t1'!B27</f>
        <v>SD0N48</v>
      </c>
      <c r="C27" s="54">
        <f t="shared" si="7"/>
        <v>0</v>
      </c>
      <c r="D27" s="150">
        <f t="shared" si="8"/>
        <v>0</v>
      </c>
      <c r="E27" s="150">
        <f t="shared" si="0"/>
        <v>0</v>
      </c>
      <c r="F27" s="150">
        <f t="shared" si="1"/>
        <v>0</v>
      </c>
      <c r="G27" s="150">
        <f t="shared" si="2"/>
        <v>0</v>
      </c>
      <c r="H27" s="150">
        <f t="shared" si="3"/>
        <v>0</v>
      </c>
      <c r="I27" s="151">
        <f t="shared" si="4"/>
        <v>0</v>
      </c>
      <c r="J27" s="101">
        <f t="shared" si="5"/>
        <v>0</v>
      </c>
      <c r="K27" s="3">
        <f>'t1'!N27</f>
        <v>0</v>
      </c>
      <c r="AA27" s="54"/>
      <c r="AB27" s="52"/>
      <c r="AC27" s="52"/>
      <c r="AD27" s="52"/>
      <c r="AE27" s="52"/>
      <c r="AF27" s="52"/>
      <c r="AG27" s="53"/>
      <c r="AH27" s="101">
        <f t="shared" si="6"/>
        <v>0</v>
      </c>
      <c r="AI27" s="3">
        <f>'t1'!AL27</f>
        <v>0</v>
      </c>
    </row>
    <row r="28" spans="1:35" ht="12" customHeight="1">
      <c r="A28" s="43" t="str">
        <f>'t1'!A28</f>
        <v>odontoiatri con altri incar. prof.li (rapp. esclusivo)</v>
      </c>
      <c r="B28" s="62" t="str">
        <f>'t1'!B28</f>
        <v>SD0A48</v>
      </c>
      <c r="C28" s="54">
        <f t="shared" si="7"/>
        <v>0</v>
      </c>
      <c r="D28" s="150">
        <f t="shared" si="8"/>
        <v>0</v>
      </c>
      <c r="E28" s="150">
        <f t="shared" si="0"/>
        <v>0</v>
      </c>
      <c r="F28" s="150">
        <f t="shared" si="1"/>
        <v>0</v>
      </c>
      <c r="G28" s="150">
        <f t="shared" si="2"/>
        <v>0</v>
      </c>
      <c r="H28" s="150">
        <f t="shared" si="3"/>
        <v>0</v>
      </c>
      <c r="I28" s="151">
        <f t="shared" si="4"/>
        <v>0</v>
      </c>
      <c r="J28" s="101">
        <f t="shared" si="5"/>
        <v>0</v>
      </c>
      <c r="K28" s="3">
        <f>'t1'!N28</f>
        <v>0</v>
      </c>
      <c r="AA28" s="54"/>
      <c r="AB28" s="52"/>
      <c r="AC28" s="52"/>
      <c r="AD28" s="52"/>
      <c r="AE28" s="52"/>
      <c r="AF28" s="52"/>
      <c r="AG28" s="53"/>
      <c r="AH28" s="101">
        <f t="shared" si="6"/>
        <v>0</v>
      </c>
      <c r="AI28" s="3">
        <f>'t1'!AL28</f>
        <v>0</v>
      </c>
    </row>
    <row r="29" spans="1:35" ht="12" customHeight="1">
      <c r="A29" s="43" t="str">
        <f>'t1'!A29</f>
        <v>odontoiatri con altri incar. prof.li (rapp. non escl.)</v>
      </c>
      <c r="B29" s="62" t="str">
        <f>'t1'!B29</f>
        <v>SD0047</v>
      </c>
      <c r="C29" s="54">
        <f t="shared" si="7"/>
        <v>35.05</v>
      </c>
      <c r="D29" s="150">
        <f t="shared" si="8"/>
        <v>116773</v>
      </c>
      <c r="E29" s="150">
        <f t="shared" si="0"/>
        <v>0</v>
      </c>
      <c r="F29" s="150">
        <f t="shared" si="1"/>
        <v>11337</v>
      </c>
      <c r="G29" s="150">
        <f t="shared" si="2"/>
        <v>0</v>
      </c>
      <c r="H29" s="150">
        <f t="shared" si="3"/>
        <v>0</v>
      </c>
      <c r="I29" s="151">
        <f t="shared" si="4"/>
        <v>0</v>
      </c>
      <c r="J29" s="101">
        <f t="shared" si="5"/>
        <v>128110</v>
      </c>
      <c r="K29" s="3">
        <f>'t1'!N29</f>
        <v>1</v>
      </c>
      <c r="AA29" s="54">
        <v>35.05</v>
      </c>
      <c r="AB29" s="52">
        <v>116773</v>
      </c>
      <c r="AC29" s="52"/>
      <c r="AD29" s="52">
        <v>11337</v>
      </c>
      <c r="AE29" s="52"/>
      <c r="AF29" s="52"/>
      <c r="AG29" s="53"/>
      <c r="AH29" s="101">
        <f t="shared" si="6"/>
        <v>128110</v>
      </c>
      <c r="AI29" s="3">
        <f>'t1'!AL29</f>
        <v>1</v>
      </c>
    </row>
    <row r="30" spans="1:35" ht="12" customHeight="1">
      <c r="A30" s="43" t="str">
        <f>'t1'!A30</f>
        <v>odontoiatri a t. determinato (art. 15-septies d.lgs. 502/92)</v>
      </c>
      <c r="B30" s="62" t="str">
        <f>'t1'!B30</f>
        <v>SD0599</v>
      </c>
      <c r="C30" s="54">
        <f t="shared" si="7"/>
        <v>0</v>
      </c>
      <c r="D30" s="150">
        <f t="shared" si="8"/>
        <v>0</v>
      </c>
      <c r="E30" s="150">
        <f t="shared" si="0"/>
        <v>0</v>
      </c>
      <c r="F30" s="150">
        <f t="shared" si="1"/>
        <v>0</v>
      </c>
      <c r="G30" s="150">
        <f t="shared" si="2"/>
        <v>0</v>
      </c>
      <c r="H30" s="150">
        <f t="shared" si="3"/>
        <v>0</v>
      </c>
      <c r="I30" s="151">
        <f t="shared" si="4"/>
        <v>0</v>
      </c>
      <c r="J30" s="101">
        <f t="shared" si="5"/>
        <v>0</v>
      </c>
      <c r="K30" s="3">
        <f>'t1'!N30</f>
        <v>0</v>
      </c>
      <c r="AA30" s="54"/>
      <c r="AB30" s="52"/>
      <c r="AC30" s="52"/>
      <c r="AD30" s="52"/>
      <c r="AE30" s="52"/>
      <c r="AF30" s="52"/>
      <c r="AG30" s="53"/>
      <c r="AH30" s="101">
        <f t="shared" si="6"/>
        <v>0</v>
      </c>
      <c r="AI30" s="3">
        <f>'t1'!AL30</f>
        <v>0</v>
      </c>
    </row>
    <row r="31" spans="1:35" ht="12" customHeight="1">
      <c r="A31" s="43" t="str">
        <f>'t1'!A31</f>
        <v>farmacisti con inc. di struttura complessa (rapp. esclusivo)</v>
      </c>
      <c r="B31" s="62" t="str">
        <f>'t1'!B31</f>
        <v>SD0E39</v>
      </c>
      <c r="C31" s="54">
        <f t="shared" si="7"/>
        <v>33</v>
      </c>
      <c r="D31" s="150">
        <f t="shared" si="8"/>
        <v>109943</v>
      </c>
      <c r="E31" s="150">
        <f t="shared" si="0"/>
        <v>1182</v>
      </c>
      <c r="F31" s="150">
        <f t="shared" si="1"/>
        <v>21326</v>
      </c>
      <c r="G31" s="150">
        <f t="shared" si="2"/>
        <v>0</v>
      </c>
      <c r="H31" s="150">
        <f t="shared" si="3"/>
        <v>0</v>
      </c>
      <c r="I31" s="151">
        <f t="shared" si="4"/>
        <v>0</v>
      </c>
      <c r="J31" s="101">
        <f t="shared" si="5"/>
        <v>132451</v>
      </c>
      <c r="K31" s="3">
        <f>'t1'!N31</f>
        <v>1</v>
      </c>
      <c r="AA31" s="54">
        <v>33</v>
      </c>
      <c r="AB31" s="52">
        <v>109943</v>
      </c>
      <c r="AC31" s="52">
        <v>1182</v>
      </c>
      <c r="AD31" s="52">
        <v>21326</v>
      </c>
      <c r="AE31" s="52"/>
      <c r="AF31" s="52"/>
      <c r="AG31" s="53"/>
      <c r="AH31" s="101">
        <f t="shared" si="6"/>
        <v>132451</v>
      </c>
      <c r="AI31" s="3">
        <f>'t1'!AL31</f>
        <v>1</v>
      </c>
    </row>
    <row r="32" spans="1:35" ht="12" customHeight="1">
      <c r="A32" s="43" t="str">
        <f>'t1'!A32</f>
        <v>farmacisti con inc. di struttura complessa (rapp. non escl.)</v>
      </c>
      <c r="B32" s="62" t="str">
        <f>'t1'!B32</f>
        <v>SD0N39</v>
      </c>
      <c r="C32" s="54">
        <f t="shared" si="7"/>
        <v>0</v>
      </c>
      <c r="D32" s="150">
        <f t="shared" si="8"/>
        <v>0</v>
      </c>
      <c r="E32" s="150">
        <f t="shared" si="0"/>
        <v>0</v>
      </c>
      <c r="F32" s="150">
        <f t="shared" si="1"/>
        <v>0</v>
      </c>
      <c r="G32" s="150">
        <f t="shared" si="2"/>
        <v>0</v>
      </c>
      <c r="H32" s="150">
        <f t="shared" si="3"/>
        <v>0</v>
      </c>
      <c r="I32" s="151">
        <f t="shared" si="4"/>
        <v>0</v>
      </c>
      <c r="J32" s="101">
        <f t="shared" si="5"/>
        <v>0</v>
      </c>
      <c r="K32" s="3">
        <f>'t1'!N32</f>
        <v>0</v>
      </c>
      <c r="AA32" s="54"/>
      <c r="AB32" s="52"/>
      <c r="AC32" s="52"/>
      <c r="AD32" s="52"/>
      <c r="AE32" s="52"/>
      <c r="AF32" s="52"/>
      <c r="AG32" s="53"/>
      <c r="AH32" s="101">
        <f t="shared" si="6"/>
        <v>0</v>
      </c>
      <c r="AI32" s="3">
        <f>'t1'!AL32</f>
        <v>0</v>
      </c>
    </row>
    <row r="33" spans="1:35" ht="12" customHeight="1">
      <c r="A33" s="43" t="str">
        <f>'t1'!A33</f>
        <v>farmacisti con inc. di struttura semplice (rapp. esclusivo)</v>
      </c>
      <c r="B33" s="62" t="str">
        <f>'t1'!B33</f>
        <v>SD0E38</v>
      </c>
      <c r="C33" s="54">
        <f t="shared" si="7"/>
        <v>23.97</v>
      </c>
      <c r="D33" s="150">
        <f t="shared" si="8"/>
        <v>79848</v>
      </c>
      <c r="E33" s="150">
        <f t="shared" si="0"/>
        <v>0</v>
      </c>
      <c r="F33" s="150">
        <f t="shared" si="1"/>
        <v>10022</v>
      </c>
      <c r="G33" s="150">
        <f t="shared" si="2"/>
        <v>0</v>
      </c>
      <c r="H33" s="150">
        <f t="shared" si="3"/>
        <v>0</v>
      </c>
      <c r="I33" s="151">
        <f t="shared" si="4"/>
        <v>0</v>
      </c>
      <c r="J33" s="101">
        <f t="shared" si="5"/>
        <v>89870</v>
      </c>
      <c r="K33" s="3">
        <f>'t1'!N33</f>
        <v>1</v>
      </c>
      <c r="AA33" s="54">
        <v>23.97</v>
      </c>
      <c r="AB33" s="52">
        <v>79848</v>
      </c>
      <c r="AC33" s="52"/>
      <c r="AD33" s="52">
        <v>10022</v>
      </c>
      <c r="AE33" s="52"/>
      <c r="AF33" s="52"/>
      <c r="AG33" s="53"/>
      <c r="AH33" s="101">
        <f t="shared" si="6"/>
        <v>89870</v>
      </c>
      <c r="AI33" s="3">
        <f>'t1'!AL33</f>
        <v>1</v>
      </c>
    </row>
    <row r="34" spans="1:35" ht="12" customHeight="1">
      <c r="A34" s="43" t="str">
        <f>'t1'!A34</f>
        <v>farmacisti con inc. di struttura semplice (rapp. non escl.)</v>
      </c>
      <c r="B34" s="62" t="str">
        <f>'t1'!B34</f>
        <v>SD0N38</v>
      </c>
      <c r="C34" s="54">
        <f t="shared" si="7"/>
        <v>0</v>
      </c>
      <c r="D34" s="150">
        <f t="shared" si="8"/>
        <v>0</v>
      </c>
      <c r="E34" s="150">
        <f t="shared" si="0"/>
        <v>0</v>
      </c>
      <c r="F34" s="150">
        <f t="shared" si="1"/>
        <v>0</v>
      </c>
      <c r="G34" s="150">
        <f t="shared" si="2"/>
        <v>0</v>
      </c>
      <c r="H34" s="150">
        <f t="shared" si="3"/>
        <v>0</v>
      </c>
      <c r="I34" s="151">
        <f t="shared" si="4"/>
        <v>0</v>
      </c>
      <c r="J34" s="101">
        <f t="shared" si="5"/>
        <v>0</v>
      </c>
      <c r="K34" s="3">
        <f>'t1'!N34</f>
        <v>0</v>
      </c>
      <c r="AA34" s="54"/>
      <c r="AB34" s="52"/>
      <c r="AC34" s="52"/>
      <c r="AD34" s="52"/>
      <c r="AE34" s="52"/>
      <c r="AF34" s="52"/>
      <c r="AG34" s="53"/>
      <c r="AH34" s="101">
        <f t="shared" si="6"/>
        <v>0</v>
      </c>
      <c r="AI34" s="3">
        <f>'t1'!AL34</f>
        <v>0</v>
      </c>
    </row>
    <row r="35" spans="1:35" ht="12" customHeight="1">
      <c r="A35" s="43" t="str">
        <f>'t1'!A35</f>
        <v>farmacisti con altri incar. prof.li (rapp. esclusivo)</v>
      </c>
      <c r="B35" s="62" t="str">
        <f>'t1'!B35</f>
        <v>SD0A38</v>
      </c>
      <c r="C35" s="54">
        <f t="shared" si="7"/>
        <v>459.32</v>
      </c>
      <c r="D35" s="150">
        <f t="shared" si="8"/>
        <v>1530260</v>
      </c>
      <c r="E35" s="150">
        <f t="shared" si="0"/>
        <v>2746</v>
      </c>
      <c r="F35" s="150">
        <f t="shared" si="1"/>
        <v>171850</v>
      </c>
      <c r="G35" s="150">
        <f t="shared" si="2"/>
        <v>0</v>
      </c>
      <c r="H35" s="150">
        <f t="shared" si="3"/>
        <v>0</v>
      </c>
      <c r="I35" s="151">
        <f t="shared" si="4"/>
        <v>0</v>
      </c>
      <c r="J35" s="101">
        <f t="shared" si="5"/>
        <v>1704856</v>
      </c>
      <c r="K35" s="3">
        <f>'t1'!N35</f>
        <v>1</v>
      </c>
      <c r="AA35" s="54">
        <v>459.32</v>
      </c>
      <c r="AB35" s="52">
        <v>1530260</v>
      </c>
      <c r="AC35" s="52">
        <v>2746</v>
      </c>
      <c r="AD35" s="52">
        <v>171850</v>
      </c>
      <c r="AE35" s="52"/>
      <c r="AF35" s="52"/>
      <c r="AG35" s="53"/>
      <c r="AH35" s="101">
        <f t="shared" si="6"/>
        <v>1704856</v>
      </c>
      <c r="AI35" s="3">
        <f>'t1'!AL35</f>
        <v>1</v>
      </c>
    </row>
    <row r="36" spans="1:35" ht="12" customHeight="1">
      <c r="A36" s="43" t="str">
        <f>'t1'!A36</f>
        <v>farmacisti con altri incar. prof.li (rapp. non escl.)</v>
      </c>
      <c r="B36" s="62" t="str">
        <f>'t1'!B36</f>
        <v>SD0037</v>
      </c>
      <c r="C36" s="54">
        <f t="shared" si="7"/>
        <v>0</v>
      </c>
      <c r="D36" s="150">
        <f t="shared" si="8"/>
        <v>0</v>
      </c>
      <c r="E36" s="150">
        <f t="shared" si="0"/>
        <v>0</v>
      </c>
      <c r="F36" s="150">
        <f t="shared" si="1"/>
        <v>0</v>
      </c>
      <c r="G36" s="150">
        <f t="shared" si="2"/>
        <v>0</v>
      </c>
      <c r="H36" s="150">
        <f t="shared" si="3"/>
        <v>0</v>
      </c>
      <c r="I36" s="151">
        <f t="shared" si="4"/>
        <v>0</v>
      </c>
      <c r="J36" s="101">
        <f t="shared" si="5"/>
        <v>0</v>
      </c>
      <c r="K36" s="3">
        <f>'t1'!N36</f>
        <v>0</v>
      </c>
      <c r="AA36" s="54"/>
      <c r="AB36" s="52"/>
      <c r="AC36" s="52"/>
      <c r="AD36" s="52"/>
      <c r="AE36" s="52"/>
      <c r="AF36" s="52"/>
      <c r="AG36" s="53"/>
      <c r="AH36" s="101">
        <f t="shared" si="6"/>
        <v>0</v>
      </c>
      <c r="AI36" s="3">
        <f>'t1'!AL36</f>
        <v>0</v>
      </c>
    </row>
    <row r="37" spans="1:35" ht="12" customHeight="1">
      <c r="A37" s="43" t="str">
        <f>'t1'!A37</f>
        <v>farmacisti a t. determinato (art. 15-septies d.lgs. 502/92)</v>
      </c>
      <c r="B37" s="62" t="str">
        <f>'t1'!B37</f>
        <v>SD0600</v>
      </c>
      <c r="C37" s="54">
        <f t="shared" si="7"/>
        <v>0</v>
      </c>
      <c r="D37" s="150">
        <f t="shared" si="8"/>
        <v>0</v>
      </c>
      <c r="E37" s="150">
        <f t="shared" si="0"/>
        <v>0</v>
      </c>
      <c r="F37" s="150">
        <f t="shared" si="1"/>
        <v>0</v>
      </c>
      <c r="G37" s="150">
        <f t="shared" si="2"/>
        <v>0</v>
      </c>
      <c r="H37" s="150">
        <f t="shared" si="3"/>
        <v>0</v>
      </c>
      <c r="I37" s="151">
        <f t="shared" si="4"/>
        <v>0</v>
      </c>
      <c r="J37" s="101">
        <f t="shared" si="5"/>
        <v>0</v>
      </c>
      <c r="K37" s="3">
        <f>'t1'!N37</f>
        <v>0</v>
      </c>
      <c r="AA37" s="54"/>
      <c r="AB37" s="52"/>
      <c r="AC37" s="52"/>
      <c r="AD37" s="52"/>
      <c r="AE37" s="52"/>
      <c r="AF37" s="52"/>
      <c r="AG37" s="53"/>
      <c r="AH37" s="101">
        <f t="shared" si="6"/>
        <v>0</v>
      </c>
      <c r="AI37" s="3">
        <f>'t1'!AL37</f>
        <v>0</v>
      </c>
    </row>
    <row r="38" spans="1:35" ht="12" customHeight="1">
      <c r="A38" s="43" t="str">
        <f>'t1'!A38</f>
        <v>biologi con inc. di struttura complessa (rapp. esclusivo)</v>
      </c>
      <c r="B38" s="62" t="str">
        <f>'t1'!B38</f>
        <v>SD0E13</v>
      </c>
      <c r="C38" s="54">
        <f t="shared" si="7"/>
        <v>12</v>
      </c>
      <c r="D38" s="150">
        <f t="shared" si="8"/>
        <v>39979</v>
      </c>
      <c r="E38" s="150">
        <f t="shared" si="0"/>
        <v>1149</v>
      </c>
      <c r="F38" s="150">
        <f t="shared" si="1"/>
        <v>7390</v>
      </c>
      <c r="G38" s="150">
        <f t="shared" si="2"/>
        <v>0</v>
      </c>
      <c r="H38" s="150">
        <f t="shared" si="3"/>
        <v>0</v>
      </c>
      <c r="I38" s="151">
        <f t="shared" si="4"/>
        <v>0</v>
      </c>
      <c r="J38" s="101">
        <f aca="true" t="shared" si="9" ref="J38:J70">(D38+E38+F38+G38+H38)-I38</f>
        <v>48518</v>
      </c>
      <c r="K38" s="3">
        <f>'t1'!N38</f>
        <v>1</v>
      </c>
      <c r="AA38" s="54">
        <v>12</v>
      </c>
      <c r="AB38" s="52">
        <v>39979</v>
      </c>
      <c r="AC38" s="52">
        <v>1149</v>
      </c>
      <c r="AD38" s="52">
        <v>7390</v>
      </c>
      <c r="AE38" s="52"/>
      <c r="AF38" s="52"/>
      <c r="AG38" s="53"/>
      <c r="AH38" s="101">
        <f t="shared" si="6"/>
        <v>48518</v>
      </c>
      <c r="AI38" s="3">
        <f>'t1'!AL38</f>
        <v>1</v>
      </c>
    </row>
    <row r="39" spans="1:35" ht="12" customHeight="1">
      <c r="A39" s="43" t="str">
        <f>'t1'!A39</f>
        <v>biologi con inc. di struttura complessa (rapp. non escl.)</v>
      </c>
      <c r="B39" s="62" t="str">
        <f>'t1'!B39</f>
        <v>SD0N13</v>
      </c>
      <c r="C39" s="54">
        <f t="shared" si="7"/>
        <v>0</v>
      </c>
      <c r="D39" s="150">
        <f t="shared" si="8"/>
        <v>0</v>
      </c>
      <c r="E39" s="150">
        <f t="shared" si="0"/>
        <v>0</v>
      </c>
      <c r="F39" s="150">
        <f t="shared" si="1"/>
        <v>0</v>
      </c>
      <c r="G39" s="150">
        <f t="shared" si="2"/>
        <v>0</v>
      </c>
      <c r="H39" s="150">
        <f t="shared" si="3"/>
        <v>0</v>
      </c>
      <c r="I39" s="151">
        <f t="shared" si="4"/>
        <v>0</v>
      </c>
      <c r="J39" s="101">
        <f t="shared" si="9"/>
        <v>0</v>
      </c>
      <c r="K39" s="3">
        <f>'t1'!N39</f>
        <v>0</v>
      </c>
      <c r="AA39" s="54"/>
      <c r="AB39" s="52"/>
      <c r="AC39" s="52"/>
      <c r="AD39" s="52"/>
      <c r="AE39" s="52"/>
      <c r="AF39" s="52"/>
      <c r="AG39" s="53"/>
      <c r="AH39" s="101">
        <f t="shared" si="6"/>
        <v>0</v>
      </c>
      <c r="AI39" s="3">
        <f>'t1'!AL39</f>
        <v>0</v>
      </c>
    </row>
    <row r="40" spans="1:35" ht="12" customHeight="1">
      <c r="A40" s="43" t="str">
        <f>'t1'!A40</f>
        <v>biologi con inc. di struttura semplice (rapp. esclusivo)</v>
      </c>
      <c r="B40" s="62" t="str">
        <f>'t1'!B40</f>
        <v>SD0E12</v>
      </c>
      <c r="C40" s="54">
        <f t="shared" si="7"/>
        <v>56</v>
      </c>
      <c r="D40" s="150">
        <f t="shared" si="8"/>
        <v>186570</v>
      </c>
      <c r="E40" s="150">
        <f t="shared" si="0"/>
        <v>2588</v>
      </c>
      <c r="F40" s="150">
        <f t="shared" si="1"/>
        <v>25329</v>
      </c>
      <c r="G40" s="150">
        <f t="shared" si="2"/>
        <v>0</v>
      </c>
      <c r="H40" s="150">
        <f t="shared" si="3"/>
        <v>0</v>
      </c>
      <c r="I40" s="151">
        <f t="shared" si="4"/>
        <v>0</v>
      </c>
      <c r="J40" s="101">
        <f t="shared" si="9"/>
        <v>214487</v>
      </c>
      <c r="K40" s="3">
        <f>'t1'!N40</f>
        <v>1</v>
      </c>
      <c r="AA40" s="54">
        <v>56</v>
      </c>
      <c r="AB40" s="52">
        <v>186570</v>
      </c>
      <c r="AC40" s="52">
        <v>2588</v>
      </c>
      <c r="AD40" s="52">
        <v>25329</v>
      </c>
      <c r="AE40" s="52"/>
      <c r="AF40" s="52"/>
      <c r="AG40" s="53"/>
      <c r="AH40" s="101">
        <f t="shared" si="6"/>
        <v>214487</v>
      </c>
      <c r="AI40" s="3">
        <f>'t1'!AL40</f>
        <v>1</v>
      </c>
    </row>
    <row r="41" spans="1:35" ht="12" customHeight="1">
      <c r="A41" s="43" t="str">
        <f>'t1'!A41</f>
        <v>biologi con inc. di struttura semplice (rapp. non escl.)</v>
      </c>
      <c r="B41" s="62" t="str">
        <f>'t1'!B41</f>
        <v>SD0N12</v>
      </c>
      <c r="C41" s="54">
        <f t="shared" si="7"/>
        <v>0</v>
      </c>
      <c r="D41" s="150">
        <f t="shared" si="8"/>
        <v>0</v>
      </c>
      <c r="E41" s="150">
        <f t="shared" si="0"/>
        <v>0</v>
      </c>
      <c r="F41" s="150">
        <f t="shared" si="1"/>
        <v>0</v>
      </c>
      <c r="G41" s="150">
        <f t="shared" si="2"/>
        <v>0</v>
      </c>
      <c r="H41" s="150">
        <f t="shared" si="3"/>
        <v>0</v>
      </c>
      <c r="I41" s="151">
        <f t="shared" si="4"/>
        <v>0</v>
      </c>
      <c r="J41" s="101">
        <f t="shared" si="9"/>
        <v>0</v>
      </c>
      <c r="K41" s="3">
        <f>'t1'!N41</f>
        <v>0</v>
      </c>
      <c r="AA41" s="54"/>
      <c r="AB41" s="52"/>
      <c r="AC41" s="52"/>
      <c r="AD41" s="52"/>
      <c r="AE41" s="52"/>
      <c r="AF41" s="52"/>
      <c r="AG41" s="53"/>
      <c r="AH41" s="101">
        <f t="shared" si="6"/>
        <v>0</v>
      </c>
      <c r="AI41" s="3">
        <f>'t1'!AL41</f>
        <v>0</v>
      </c>
    </row>
    <row r="42" spans="1:35" ht="12" customHeight="1">
      <c r="A42" s="43" t="str">
        <f>'t1'!A42</f>
        <v>biologi con altri incar. prof.li (rapp. esclusivo)</v>
      </c>
      <c r="B42" s="62" t="str">
        <f>'t1'!B42</f>
        <v>SD0A12</v>
      </c>
      <c r="C42" s="54">
        <f t="shared" si="7"/>
        <v>406.27</v>
      </c>
      <c r="D42" s="150">
        <f t="shared" si="8"/>
        <v>1353540</v>
      </c>
      <c r="E42" s="150">
        <f t="shared" si="0"/>
        <v>6162</v>
      </c>
      <c r="F42" s="150">
        <f t="shared" si="1"/>
        <v>154563</v>
      </c>
      <c r="G42" s="150">
        <f t="shared" si="2"/>
        <v>0</v>
      </c>
      <c r="H42" s="150">
        <f t="shared" si="3"/>
        <v>0</v>
      </c>
      <c r="I42" s="151">
        <f t="shared" si="4"/>
        <v>169</v>
      </c>
      <c r="J42" s="101">
        <f t="shared" si="9"/>
        <v>1514096</v>
      </c>
      <c r="K42" s="3">
        <f>'t1'!N42</f>
        <v>1</v>
      </c>
      <c r="AA42" s="54">
        <v>406.27</v>
      </c>
      <c r="AB42" s="52">
        <v>1353540</v>
      </c>
      <c r="AC42" s="52">
        <v>6162</v>
      </c>
      <c r="AD42" s="52">
        <v>154563</v>
      </c>
      <c r="AE42" s="52"/>
      <c r="AF42" s="52"/>
      <c r="AG42" s="53">
        <v>169</v>
      </c>
      <c r="AH42" s="101">
        <f t="shared" si="6"/>
        <v>1514096</v>
      </c>
      <c r="AI42" s="3">
        <f>'t1'!AL42</f>
        <v>1</v>
      </c>
    </row>
    <row r="43" spans="1:35" ht="12" customHeight="1">
      <c r="A43" s="43" t="str">
        <f>'t1'!A43</f>
        <v>biologi con altri incar. prof.li (rapp. non escl.)</v>
      </c>
      <c r="B43" s="62" t="str">
        <f>'t1'!B43</f>
        <v>SD0011</v>
      </c>
      <c r="C43" s="54">
        <f t="shared" si="7"/>
        <v>0</v>
      </c>
      <c r="D43" s="150">
        <f t="shared" si="8"/>
        <v>0</v>
      </c>
      <c r="E43" s="150">
        <f t="shared" si="0"/>
        <v>0</v>
      </c>
      <c r="F43" s="150">
        <f t="shared" si="1"/>
        <v>0</v>
      </c>
      <c r="G43" s="150">
        <f t="shared" si="2"/>
        <v>0</v>
      </c>
      <c r="H43" s="150">
        <f t="shared" si="3"/>
        <v>0</v>
      </c>
      <c r="I43" s="151">
        <f t="shared" si="4"/>
        <v>0</v>
      </c>
      <c r="J43" s="101">
        <f t="shared" si="9"/>
        <v>0</v>
      </c>
      <c r="K43" s="3">
        <f>'t1'!N43</f>
        <v>0</v>
      </c>
      <c r="AA43" s="54"/>
      <c r="AB43" s="52"/>
      <c r="AC43" s="52"/>
      <c r="AD43" s="52"/>
      <c r="AE43" s="52"/>
      <c r="AF43" s="52"/>
      <c r="AG43" s="53"/>
      <c r="AH43" s="101">
        <f t="shared" si="6"/>
        <v>0</v>
      </c>
      <c r="AI43" s="3">
        <f>'t1'!AL43</f>
        <v>0</v>
      </c>
    </row>
    <row r="44" spans="1:35" ht="12" customHeight="1">
      <c r="A44" s="43" t="str">
        <f>'t1'!A44</f>
        <v>biologi a t. determinato (art. 15-septies d.lgs. 502/92)</v>
      </c>
      <c r="B44" s="62" t="str">
        <f>'t1'!B44</f>
        <v>SD0601</v>
      </c>
      <c r="C44" s="54">
        <f t="shared" si="7"/>
        <v>0</v>
      </c>
      <c r="D44" s="150">
        <f t="shared" si="8"/>
        <v>0</v>
      </c>
      <c r="E44" s="150">
        <f t="shared" si="0"/>
        <v>0</v>
      </c>
      <c r="F44" s="150">
        <f t="shared" si="1"/>
        <v>0</v>
      </c>
      <c r="G44" s="150">
        <f t="shared" si="2"/>
        <v>0</v>
      </c>
      <c r="H44" s="150">
        <f t="shared" si="3"/>
        <v>0</v>
      </c>
      <c r="I44" s="151">
        <f t="shared" si="4"/>
        <v>0</v>
      </c>
      <c r="J44" s="101">
        <f t="shared" si="9"/>
        <v>0</v>
      </c>
      <c r="K44" s="3">
        <f>'t1'!N44</f>
        <v>0</v>
      </c>
      <c r="AA44" s="54"/>
      <c r="AB44" s="52"/>
      <c r="AC44" s="52"/>
      <c r="AD44" s="52"/>
      <c r="AE44" s="52"/>
      <c r="AF44" s="52"/>
      <c r="AG44" s="53"/>
      <c r="AH44" s="101">
        <f t="shared" si="6"/>
        <v>0</v>
      </c>
      <c r="AI44" s="3">
        <f>'t1'!AL44</f>
        <v>0</v>
      </c>
    </row>
    <row r="45" spans="1:35" ht="12" customHeight="1">
      <c r="A45" s="43" t="str">
        <f>'t1'!A45</f>
        <v>chimici con inc. di struttura complessa (rapp. esclusivo)</v>
      </c>
      <c r="B45" s="62" t="str">
        <f>'t1'!B45</f>
        <v>SD0E16</v>
      </c>
      <c r="C45" s="54">
        <f t="shared" si="7"/>
        <v>0</v>
      </c>
      <c r="D45" s="150">
        <f t="shared" si="8"/>
        <v>0</v>
      </c>
      <c r="E45" s="150">
        <f t="shared" si="0"/>
        <v>0</v>
      </c>
      <c r="F45" s="150">
        <f t="shared" si="1"/>
        <v>0</v>
      </c>
      <c r="G45" s="150">
        <f t="shared" si="2"/>
        <v>0</v>
      </c>
      <c r="H45" s="150">
        <f t="shared" si="3"/>
        <v>0</v>
      </c>
      <c r="I45" s="151">
        <f t="shared" si="4"/>
        <v>0</v>
      </c>
      <c r="J45" s="101">
        <f t="shared" si="9"/>
        <v>0</v>
      </c>
      <c r="K45" s="3">
        <f>'t1'!N45</f>
        <v>0</v>
      </c>
      <c r="AA45" s="54"/>
      <c r="AB45" s="52"/>
      <c r="AC45" s="52"/>
      <c r="AD45" s="52"/>
      <c r="AE45" s="52"/>
      <c r="AF45" s="52"/>
      <c r="AG45" s="53"/>
      <c r="AH45" s="101">
        <f t="shared" si="6"/>
        <v>0</v>
      </c>
      <c r="AI45" s="3">
        <f>'t1'!AL45</f>
        <v>0</v>
      </c>
    </row>
    <row r="46" spans="1:35" ht="12" customHeight="1">
      <c r="A46" s="43" t="str">
        <f>'t1'!A46</f>
        <v>chimici con inc. di struttura complessa (rapp.non escl.)</v>
      </c>
      <c r="B46" s="62" t="str">
        <f>'t1'!B46</f>
        <v>SD0N16</v>
      </c>
      <c r="C46" s="54">
        <f t="shared" si="7"/>
        <v>0</v>
      </c>
      <c r="D46" s="150">
        <f t="shared" si="8"/>
        <v>0</v>
      </c>
      <c r="E46" s="150">
        <f t="shared" si="0"/>
        <v>0</v>
      </c>
      <c r="F46" s="150">
        <f t="shared" si="1"/>
        <v>0</v>
      </c>
      <c r="G46" s="150">
        <f t="shared" si="2"/>
        <v>0</v>
      </c>
      <c r="H46" s="150">
        <f t="shared" si="3"/>
        <v>0</v>
      </c>
      <c r="I46" s="151">
        <f t="shared" si="4"/>
        <v>0</v>
      </c>
      <c r="J46" s="101">
        <f t="shared" si="9"/>
        <v>0</v>
      </c>
      <c r="K46" s="3">
        <f>'t1'!N46</f>
        <v>0</v>
      </c>
      <c r="AA46" s="54"/>
      <c r="AB46" s="52"/>
      <c r="AC46" s="52"/>
      <c r="AD46" s="52"/>
      <c r="AE46" s="52"/>
      <c r="AF46" s="52"/>
      <c r="AG46" s="53"/>
      <c r="AH46" s="101">
        <f t="shared" si="6"/>
        <v>0</v>
      </c>
      <c r="AI46" s="3">
        <f>'t1'!AL46</f>
        <v>0</v>
      </c>
    </row>
    <row r="47" spans="1:35" ht="12" customHeight="1">
      <c r="A47" s="43" t="str">
        <f>'t1'!A47</f>
        <v>chimici con inc. di struttura semplice (rapp. esclusivo)</v>
      </c>
      <c r="B47" s="62" t="str">
        <f>'t1'!B47</f>
        <v>SD0E15</v>
      </c>
      <c r="C47" s="54">
        <f t="shared" si="7"/>
        <v>0</v>
      </c>
      <c r="D47" s="150">
        <f t="shared" si="8"/>
        <v>0</v>
      </c>
      <c r="E47" s="150">
        <f t="shared" si="0"/>
        <v>0</v>
      </c>
      <c r="F47" s="150">
        <f t="shared" si="1"/>
        <v>0</v>
      </c>
      <c r="G47" s="150">
        <f t="shared" si="2"/>
        <v>0</v>
      </c>
      <c r="H47" s="150">
        <f t="shared" si="3"/>
        <v>0</v>
      </c>
      <c r="I47" s="151">
        <f t="shared" si="4"/>
        <v>0</v>
      </c>
      <c r="J47" s="101">
        <f t="shared" si="9"/>
        <v>0</v>
      </c>
      <c r="K47" s="3">
        <f>'t1'!N47</f>
        <v>0</v>
      </c>
      <c r="AA47" s="54"/>
      <c r="AB47" s="52"/>
      <c r="AC47" s="52"/>
      <c r="AD47" s="52"/>
      <c r="AE47" s="52"/>
      <c r="AF47" s="52"/>
      <c r="AG47" s="53"/>
      <c r="AH47" s="101">
        <f t="shared" si="6"/>
        <v>0</v>
      </c>
      <c r="AI47" s="3">
        <f>'t1'!AL47</f>
        <v>0</v>
      </c>
    </row>
    <row r="48" spans="1:35" ht="12" customHeight="1">
      <c r="A48" s="43" t="str">
        <f>'t1'!A48</f>
        <v>chimici con inc. di struttura semplice (rapp. non escl.)</v>
      </c>
      <c r="B48" s="62" t="str">
        <f>'t1'!B48</f>
        <v>SD0N15</v>
      </c>
      <c r="C48" s="54">
        <f t="shared" si="7"/>
        <v>0</v>
      </c>
      <c r="D48" s="150">
        <f t="shared" si="8"/>
        <v>0</v>
      </c>
      <c r="E48" s="150">
        <f t="shared" si="0"/>
        <v>0</v>
      </c>
      <c r="F48" s="150">
        <f t="shared" si="1"/>
        <v>0</v>
      </c>
      <c r="G48" s="150">
        <f t="shared" si="2"/>
        <v>0</v>
      </c>
      <c r="H48" s="150">
        <f t="shared" si="3"/>
        <v>0</v>
      </c>
      <c r="I48" s="151">
        <f t="shared" si="4"/>
        <v>0</v>
      </c>
      <c r="J48" s="101">
        <f t="shared" si="9"/>
        <v>0</v>
      </c>
      <c r="K48" s="3">
        <f>'t1'!N48</f>
        <v>0</v>
      </c>
      <c r="AA48" s="54"/>
      <c r="AB48" s="52"/>
      <c r="AC48" s="52"/>
      <c r="AD48" s="52"/>
      <c r="AE48" s="52"/>
      <c r="AF48" s="52"/>
      <c r="AG48" s="53"/>
      <c r="AH48" s="101">
        <f t="shared" si="6"/>
        <v>0</v>
      </c>
      <c r="AI48" s="3">
        <f>'t1'!AL48</f>
        <v>0</v>
      </c>
    </row>
    <row r="49" spans="1:35" ht="12" customHeight="1">
      <c r="A49" s="43" t="str">
        <f>'t1'!A49</f>
        <v>chimici con altri incar. prof.li (rapp. esclusivo)</v>
      </c>
      <c r="B49" s="62" t="str">
        <f>'t1'!B49</f>
        <v>SD0A15</v>
      </c>
      <c r="C49" s="54">
        <f t="shared" si="7"/>
        <v>85.41</v>
      </c>
      <c r="D49" s="150">
        <f t="shared" si="8"/>
        <v>284557</v>
      </c>
      <c r="E49" s="150">
        <f t="shared" si="0"/>
        <v>1962</v>
      </c>
      <c r="F49" s="150">
        <f t="shared" si="1"/>
        <v>35815</v>
      </c>
      <c r="G49" s="150">
        <f t="shared" si="2"/>
        <v>0</v>
      </c>
      <c r="H49" s="150">
        <f t="shared" si="3"/>
        <v>0</v>
      </c>
      <c r="I49" s="151">
        <f t="shared" si="4"/>
        <v>0</v>
      </c>
      <c r="J49" s="101">
        <f t="shared" si="9"/>
        <v>322334</v>
      </c>
      <c r="K49" s="3">
        <f>'t1'!N49</f>
        <v>1</v>
      </c>
      <c r="AA49" s="54">
        <v>85.41</v>
      </c>
      <c r="AB49" s="52">
        <v>284557</v>
      </c>
      <c r="AC49" s="52">
        <v>1962</v>
      </c>
      <c r="AD49" s="52">
        <v>35815</v>
      </c>
      <c r="AE49" s="52"/>
      <c r="AF49" s="52"/>
      <c r="AG49" s="53"/>
      <c r="AH49" s="101">
        <f t="shared" si="6"/>
        <v>322334</v>
      </c>
      <c r="AI49" s="3">
        <f>'t1'!AL49</f>
        <v>1</v>
      </c>
    </row>
    <row r="50" spans="1:35" ht="12" customHeight="1">
      <c r="A50" s="43" t="str">
        <f>'t1'!A50</f>
        <v>chimici con altri incar. prof.li (rapp. non escl.)</v>
      </c>
      <c r="B50" s="62" t="str">
        <f>'t1'!B50</f>
        <v>SD0014</v>
      </c>
      <c r="C50" s="54">
        <f t="shared" si="7"/>
        <v>0</v>
      </c>
      <c r="D50" s="150">
        <f t="shared" si="8"/>
        <v>0</v>
      </c>
      <c r="E50" s="150">
        <f t="shared" si="0"/>
        <v>0</v>
      </c>
      <c r="F50" s="150">
        <f t="shared" si="1"/>
        <v>0</v>
      </c>
      <c r="G50" s="150">
        <f t="shared" si="2"/>
        <v>0</v>
      </c>
      <c r="H50" s="150">
        <f t="shared" si="3"/>
        <v>0</v>
      </c>
      <c r="I50" s="151">
        <f t="shared" si="4"/>
        <v>0</v>
      </c>
      <c r="J50" s="101">
        <f t="shared" si="9"/>
        <v>0</v>
      </c>
      <c r="K50" s="3">
        <f>'t1'!N50</f>
        <v>0</v>
      </c>
      <c r="AA50" s="54"/>
      <c r="AB50" s="52"/>
      <c r="AC50" s="52"/>
      <c r="AD50" s="52"/>
      <c r="AE50" s="52"/>
      <c r="AF50" s="52"/>
      <c r="AG50" s="53"/>
      <c r="AH50" s="101">
        <f t="shared" si="6"/>
        <v>0</v>
      </c>
      <c r="AI50" s="3">
        <f>'t1'!AL50</f>
        <v>0</v>
      </c>
    </row>
    <row r="51" spans="1:35" ht="12" customHeight="1">
      <c r="A51" s="43" t="str">
        <f>'t1'!A51</f>
        <v>chimici a t. determinato (art. 15-septies d.lgs. 502/92)</v>
      </c>
      <c r="B51" s="62" t="str">
        <f>'t1'!B51</f>
        <v>SD0602</v>
      </c>
      <c r="C51" s="54">
        <f t="shared" si="7"/>
        <v>0</v>
      </c>
      <c r="D51" s="150">
        <f t="shared" si="8"/>
        <v>0</v>
      </c>
      <c r="E51" s="150">
        <f t="shared" si="0"/>
        <v>0</v>
      </c>
      <c r="F51" s="150">
        <f t="shared" si="1"/>
        <v>0</v>
      </c>
      <c r="G51" s="150">
        <f t="shared" si="2"/>
        <v>0</v>
      </c>
      <c r="H51" s="150">
        <f t="shared" si="3"/>
        <v>0</v>
      </c>
      <c r="I51" s="151">
        <f t="shared" si="4"/>
        <v>0</v>
      </c>
      <c r="J51" s="101">
        <f t="shared" si="9"/>
        <v>0</v>
      </c>
      <c r="K51" s="3">
        <f>'t1'!N51</f>
        <v>0</v>
      </c>
      <c r="AA51" s="54"/>
      <c r="AB51" s="52"/>
      <c r="AC51" s="52"/>
      <c r="AD51" s="52"/>
      <c r="AE51" s="52"/>
      <c r="AF51" s="52"/>
      <c r="AG51" s="53"/>
      <c r="AH51" s="101">
        <f t="shared" si="6"/>
        <v>0</v>
      </c>
      <c r="AI51" s="3">
        <f>'t1'!AL51</f>
        <v>0</v>
      </c>
    </row>
    <row r="52" spans="1:35" ht="12" customHeight="1">
      <c r="A52" s="43" t="str">
        <f>'t1'!A52</f>
        <v>fisici con inc. di struttura complessa (rapp. esclusivo)</v>
      </c>
      <c r="B52" s="62" t="str">
        <f>'t1'!B52</f>
        <v>SD0E42</v>
      </c>
      <c r="C52" s="54">
        <f t="shared" si="7"/>
        <v>0</v>
      </c>
      <c r="D52" s="150">
        <f t="shared" si="8"/>
        <v>0</v>
      </c>
      <c r="E52" s="150">
        <f t="shared" si="0"/>
        <v>0</v>
      </c>
      <c r="F52" s="150">
        <f t="shared" si="1"/>
        <v>0</v>
      </c>
      <c r="G52" s="150">
        <f t="shared" si="2"/>
        <v>0</v>
      </c>
      <c r="H52" s="150">
        <f t="shared" si="3"/>
        <v>0</v>
      </c>
      <c r="I52" s="151">
        <f t="shared" si="4"/>
        <v>0</v>
      </c>
      <c r="J52" s="101">
        <f t="shared" si="9"/>
        <v>0</v>
      </c>
      <c r="K52" s="3">
        <f>'t1'!N52</f>
        <v>0</v>
      </c>
      <c r="AA52" s="54"/>
      <c r="AB52" s="52"/>
      <c r="AC52" s="52"/>
      <c r="AD52" s="52"/>
      <c r="AE52" s="52"/>
      <c r="AF52" s="52"/>
      <c r="AG52" s="53"/>
      <c r="AH52" s="101">
        <f t="shared" si="6"/>
        <v>0</v>
      </c>
      <c r="AI52" s="3">
        <f>'t1'!AL52</f>
        <v>0</v>
      </c>
    </row>
    <row r="53" spans="1:35" ht="12" customHeight="1">
      <c r="A53" s="43" t="str">
        <f>'t1'!A53</f>
        <v>fisici con inc. di struttura complessa (rapp. non escl.)</v>
      </c>
      <c r="B53" s="62" t="str">
        <f>'t1'!B53</f>
        <v>SD0N42</v>
      </c>
      <c r="C53" s="54">
        <f t="shared" si="7"/>
        <v>0</v>
      </c>
      <c r="D53" s="150">
        <f t="shared" si="8"/>
        <v>0</v>
      </c>
      <c r="E53" s="150">
        <f t="shared" si="0"/>
        <v>0</v>
      </c>
      <c r="F53" s="150">
        <f t="shared" si="1"/>
        <v>0</v>
      </c>
      <c r="G53" s="150">
        <f t="shared" si="2"/>
        <v>0</v>
      </c>
      <c r="H53" s="150">
        <f t="shared" si="3"/>
        <v>0</v>
      </c>
      <c r="I53" s="151">
        <f t="shared" si="4"/>
        <v>0</v>
      </c>
      <c r="J53" s="101">
        <f t="shared" si="9"/>
        <v>0</v>
      </c>
      <c r="K53" s="3">
        <f>'t1'!N53</f>
        <v>0</v>
      </c>
      <c r="AA53" s="54"/>
      <c r="AB53" s="52"/>
      <c r="AC53" s="52"/>
      <c r="AD53" s="52"/>
      <c r="AE53" s="52"/>
      <c r="AF53" s="52"/>
      <c r="AG53" s="53"/>
      <c r="AH53" s="101">
        <f t="shared" si="6"/>
        <v>0</v>
      </c>
      <c r="AI53" s="3">
        <f>'t1'!AL53</f>
        <v>0</v>
      </c>
    </row>
    <row r="54" spans="1:35" ht="12" customHeight="1">
      <c r="A54" s="43" t="str">
        <f>'t1'!A54</f>
        <v>fisici con inc. di struttura semplice (rapp. esclusivo)</v>
      </c>
      <c r="B54" s="62" t="str">
        <f>'t1'!B54</f>
        <v>SD0E41</v>
      </c>
      <c r="C54" s="54">
        <f t="shared" si="7"/>
        <v>24</v>
      </c>
      <c r="D54" s="150">
        <f t="shared" si="8"/>
        <v>79959</v>
      </c>
      <c r="E54" s="150">
        <f t="shared" si="0"/>
        <v>507</v>
      </c>
      <c r="F54" s="150">
        <f t="shared" si="1"/>
        <v>10221</v>
      </c>
      <c r="G54" s="150">
        <f t="shared" si="2"/>
        <v>0</v>
      </c>
      <c r="H54" s="150">
        <f t="shared" si="3"/>
        <v>0</v>
      </c>
      <c r="I54" s="151">
        <f t="shared" si="4"/>
        <v>0</v>
      </c>
      <c r="J54" s="101">
        <f t="shared" si="9"/>
        <v>90687</v>
      </c>
      <c r="K54" s="3">
        <f>'t1'!N54</f>
        <v>1</v>
      </c>
      <c r="AA54" s="54">
        <v>24</v>
      </c>
      <c r="AB54" s="52">
        <v>79959</v>
      </c>
      <c r="AC54" s="52">
        <v>507</v>
      </c>
      <c r="AD54" s="52">
        <v>10221</v>
      </c>
      <c r="AE54" s="52"/>
      <c r="AF54" s="52"/>
      <c r="AG54" s="53"/>
      <c r="AH54" s="101">
        <f t="shared" si="6"/>
        <v>90687</v>
      </c>
      <c r="AI54" s="3">
        <f>'t1'!AL54</f>
        <v>1</v>
      </c>
    </row>
    <row r="55" spans="1:35" ht="12" customHeight="1">
      <c r="A55" s="43" t="str">
        <f>'t1'!A55</f>
        <v>fisici con inc. di struttura semplice (rapp. non escl.)</v>
      </c>
      <c r="B55" s="62" t="str">
        <f>'t1'!B55</f>
        <v>SD0N41</v>
      </c>
      <c r="C55" s="54">
        <f t="shared" si="7"/>
        <v>0</v>
      </c>
      <c r="D55" s="150">
        <f t="shared" si="8"/>
        <v>0</v>
      </c>
      <c r="E55" s="150">
        <f t="shared" si="0"/>
        <v>0</v>
      </c>
      <c r="F55" s="150">
        <f t="shared" si="1"/>
        <v>0</v>
      </c>
      <c r="G55" s="150">
        <f t="shared" si="2"/>
        <v>0</v>
      </c>
      <c r="H55" s="150">
        <f t="shared" si="3"/>
        <v>0</v>
      </c>
      <c r="I55" s="151">
        <f t="shared" si="4"/>
        <v>0</v>
      </c>
      <c r="J55" s="101">
        <f t="shared" si="9"/>
        <v>0</v>
      </c>
      <c r="K55" s="3">
        <f>'t1'!N55</f>
        <v>0</v>
      </c>
      <c r="AA55" s="54"/>
      <c r="AB55" s="52"/>
      <c r="AC55" s="52"/>
      <c r="AD55" s="52"/>
      <c r="AE55" s="52"/>
      <c r="AF55" s="52"/>
      <c r="AG55" s="53"/>
      <c r="AH55" s="101">
        <f t="shared" si="6"/>
        <v>0</v>
      </c>
      <c r="AI55" s="3">
        <f>'t1'!AL55</f>
        <v>0</v>
      </c>
    </row>
    <row r="56" spans="1:35" ht="12" customHeight="1">
      <c r="A56" s="43" t="str">
        <f>'t1'!A56</f>
        <v>fisici con altri incar. prof.li (rapp. esclusivo)</v>
      </c>
      <c r="B56" s="62" t="str">
        <f>'t1'!B56</f>
        <v>SD0A41</v>
      </c>
      <c r="C56" s="54">
        <f t="shared" si="7"/>
        <v>99.53</v>
      </c>
      <c r="D56" s="150">
        <f t="shared" si="8"/>
        <v>331583</v>
      </c>
      <c r="E56" s="150">
        <f t="shared" si="0"/>
        <v>0</v>
      </c>
      <c r="F56" s="150">
        <f t="shared" si="1"/>
        <v>37659</v>
      </c>
      <c r="G56" s="150">
        <f t="shared" si="2"/>
        <v>0</v>
      </c>
      <c r="H56" s="150">
        <f t="shared" si="3"/>
        <v>0</v>
      </c>
      <c r="I56" s="151">
        <f t="shared" si="4"/>
        <v>0</v>
      </c>
      <c r="J56" s="101">
        <f t="shared" si="9"/>
        <v>369242</v>
      </c>
      <c r="K56" s="3">
        <f>'t1'!N56</f>
        <v>1</v>
      </c>
      <c r="AA56" s="54">
        <v>99.53</v>
      </c>
      <c r="AB56" s="52">
        <v>331583</v>
      </c>
      <c r="AC56" s="52"/>
      <c r="AD56" s="52">
        <v>37659</v>
      </c>
      <c r="AE56" s="52"/>
      <c r="AF56" s="52"/>
      <c r="AG56" s="53"/>
      <c r="AH56" s="101">
        <f t="shared" si="6"/>
        <v>369242</v>
      </c>
      <c r="AI56" s="3">
        <f>'t1'!AL56</f>
        <v>1</v>
      </c>
    </row>
    <row r="57" spans="1:35" ht="12" customHeight="1">
      <c r="A57" s="43" t="str">
        <f>'t1'!A57</f>
        <v>fisici con altri incar. prof.li (rapp. non escl.)</v>
      </c>
      <c r="B57" s="62" t="str">
        <f>'t1'!B57</f>
        <v>SD0040</v>
      </c>
      <c r="C57" s="54">
        <f t="shared" si="7"/>
        <v>0</v>
      </c>
      <c r="D57" s="150">
        <f t="shared" si="8"/>
        <v>0</v>
      </c>
      <c r="E57" s="150">
        <f t="shared" si="0"/>
        <v>0</v>
      </c>
      <c r="F57" s="150">
        <f t="shared" si="1"/>
        <v>0</v>
      </c>
      <c r="G57" s="150">
        <f t="shared" si="2"/>
        <v>0</v>
      </c>
      <c r="H57" s="150">
        <f t="shared" si="3"/>
        <v>0</v>
      </c>
      <c r="I57" s="151">
        <f t="shared" si="4"/>
        <v>0</v>
      </c>
      <c r="J57" s="101">
        <f t="shared" si="9"/>
        <v>0</v>
      </c>
      <c r="K57" s="3">
        <f>'t1'!N57</f>
        <v>0</v>
      </c>
      <c r="AA57" s="54"/>
      <c r="AB57" s="52"/>
      <c r="AC57" s="52"/>
      <c r="AD57" s="52"/>
      <c r="AE57" s="52"/>
      <c r="AF57" s="52"/>
      <c r="AG57" s="53"/>
      <c r="AH57" s="101">
        <f t="shared" si="6"/>
        <v>0</v>
      </c>
      <c r="AI57" s="3">
        <f>'t1'!AL57</f>
        <v>0</v>
      </c>
    </row>
    <row r="58" spans="1:35" ht="12" customHeight="1">
      <c r="A58" s="43" t="str">
        <f>'t1'!A58</f>
        <v>fisici a t. determinato (art. 15-septies d.lgs. 502/92)</v>
      </c>
      <c r="B58" s="62" t="str">
        <f>'t1'!B58</f>
        <v>SD0603</v>
      </c>
      <c r="C58" s="54">
        <f t="shared" si="7"/>
        <v>0</v>
      </c>
      <c r="D58" s="150">
        <f t="shared" si="8"/>
        <v>0</v>
      </c>
      <c r="E58" s="150">
        <f t="shared" si="0"/>
        <v>0</v>
      </c>
      <c r="F58" s="150">
        <f t="shared" si="1"/>
        <v>0</v>
      </c>
      <c r="G58" s="150">
        <f t="shared" si="2"/>
        <v>0</v>
      </c>
      <c r="H58" s="150">
        <f t="shared" si="3"/>
        <v>0</v>
      </c>
      <c r="I58" s="151">
        <f t="shared" si="4"/>
        <v>0</v>
      </c>
      <c r="J58" s="101">
        <f t="shared" si="9"/>
        <v>0</v>
      </c>
      <c r="K58" s="3">
        <f>'t1'!N58</f>
        <v>0</v>
      </c>
      <c r="AA58" s="54"/>
      <c r="AB58" s="52"/>
      <c r="AC58" s="52"/>
      <c r="AD58" s="52"/>
      <c r="AE58" s="52"/>
      <c r="AF58" s="52"/>
      <c r="AG58" s="53"/>
      <c r="AH58" s="101">
        <f t="shared" si="6"/>
        <v>0</v>
      </c>
      <c r="AI58" s="3">
        <f>'t1'!AL58</f>
        <v>0</v>
      </c>
    </row>
    <row r="59" spans="1:35" ht="12" customHeight="1">
      <c r="A59" s="43" t="str">
        <f>'t1'!A59</f>
        <v>psicologi con inc. di struttura complessa (rapp. esclusivo)</v>
      </c>
      <c r="B59" s="62" t="str">
        <f>'t1'!B59</f>
        <v>SD0E66</v>
      </c>
      <c r="C59" s="54">
        <f t="shared" si="7"/>
        <v>12</v>
      </c>
      <c r="D59" s="150">
        <f t="shared" si="8"/>
        <v>39979</v>
      </c>
      <c r="E59" s="150">
        <f t="shared" si="0"/>
        <v>892</v>
      </c>
      <c r="F59" s="150">
        <f t="shared" si="1"/>
        <v>7257</v>
      </c>
      <c r="G59" s="150">
        <f t="shared" si="2"/>
        <v>0</v>
      </c>
      <c r="H59" s="150">
        <f t="shared" si="3"/>
        <v>0</v>
      </c>
      <c r="I59" s="151">
        <f t="shared" si="4"/>
        <v>0</v>
      </c>
      <c r="J59" s="101">
        <f t="shared" si="9"/>
        <v>48128</v>
      </c>
      <c r="K59" s="3">
        <f>'t1'!N59</f>
        <v>1</v>
      </c>
      <c r="AA59" s="54">
        <v>12</v>
      </c>
      <c r="AB59" s="52">
        <v>39979</v>
      </c>
      <c r="AC59" s="52">
        <v>892</v>
      </c>
      <c r="AD59" s="52">
        <v>7257</v>
      </c>
      <c r="AE59" s="52"/>
      <c r="AF59" s="52"/>
      <c r="AG59" s="53"/>
      <c r="AH59" s="101">
        <f t="shared" si="6"/>
        <v>48128</v>
      </c>
      <c r="AI59" s="3">
        <f>'t1'!AL59</f>
        <v>1</v>
      </c>
    </row>
    <row r="60" spans="1:35" ht="12" customHeight="1">
      <c r="A60" s="43" t="str">
        <f>'t1'!A60</f>
        <v>psicologi con inc. di struttura complessa (rapp. non escl.)</v>
      </c>
      <c r="B60" s="62" t="str">
        <f>'t1'!B60</f>
        <v>SD0N66</v>
      </c>
      <c r="C60" s="54">
        <f t="shared" si="7"/>
        <v>0</v>
      </c>
      <c r="D60" s="150">
        <f t="shared" si="8"/>
        <v>0</v>
      </c>
      <c r="E60" s="150">
        <f t="shared" si="0"/>
        <v>0</v>
      </c>
      <c r="F60" s="150">
        <f t="shared" si="1"/>
        <v>0</v>
      </c>
      <c r="G60" s="150">
        <f t="shared" si="2"/>
        <v>0</v>
      </c>
      <c r="H60" s="150">
        <f t="shared" si="3"/>
        <v>0</v>
      </c>
      <c r="I60" s="151">
        <f t="shared" si="4"/>
        <v>0</v>
      </c>
      <c r="J60" s="101">
        <f t="shared" si="9"/>
        <v>0</v>
      </c>
      <c r="K60" s="3">
        <f>'t1'!N60</f>
        <v>0</v>
      </c>
      <c r="AA60" s="54"/>
      <c r="AB60" s="52"/>
      <c r="AC60" s="52"/>
      <c r="AD60" s="52"/>
      <c r="AE60" s="52"/>
      <c r="AF60" s="52"/>
      <c r="AG60" s="53"/>
      <c r="AH60" s="101">
        <f t="shared" si="6"/>
        <v>0</v>
      </c>
      <c r="AI60" s="3">
        <f>'t1'!AL60</f>
        <v>0</v>
      </c>
    </row>
    <row r="61" spans="1:35" ht="12" customHeight="1">
      <c r="A61" s="43" t="str">
        <f>'t1'!A61</f>
        <v>psicologi con inc. di struttura semplice (rapp. esclusivo)</v>
      </c>
      <c r="B61" s="62" t="str">
        <f>'t1'!B61</f>
        <v>SD0E65</v>
      </c>
      <c r="C61" s="54">
        <f t="shared" si="7"/>
        <v>0</v>
      </c>
      <c r="D61" s="150">
        <f t="shared" si="8"/>
        <v>0</v>
      </c>
      <c r="E61" s="150">
        <f t="shared" si="0"/>
        <v>0</v>
      </c>
      <c r="F61" s="150">
        <f t="shared" si="1"/>
        <v>0</v>
      </c>
      <c r="G61" s="150">
        <f t="shared" si="2"/>
        <v>0</v>
      </c>
      <c r="H61" s="150">
        <f t="shared" si="3"/>
        <v>0</v>
      </c>
      <c r="I61" s="151">
        <f t="shared" si="4"/>
        <v>0</v>
      </c>
      <c r="J61" s="101">
        <f t="shared" si="9"/>
        <v>0</v>
      </c>
      <c r="K61" s="3">
        <f>'t1'!N61</f>
        <v>0</v>
      </c>
      <c r="AA61" s="54"/>
      <c r="AB61" s="52"/>
      <c r="AC61" s="52"/>
      <c r="AD61" s="52"/>
      <c r="AE61" s="52"/>
      <c r="AF61" s="52"/>
      <c r="AG61" s="53"/>
      <c r="AH61" s="101">
        <f t="shared" si="6"/>
        <v>0</v>
      </c>
      <c r="AI61" s="3">
        <f>'t1'!AL61</f>
        <v>0</v>
      </c>
    </row>
    <row r="62" spans="1:35" ht="12" customHeight="1">
      <c r="A62" s="43" t="str">
        <f>'t1'!A62</f>
        <v>psicologi con inc. di struttura semplice (rapp. non escl.)</v>
      </c>
      <c r="B62" s="62" t="str">
        <f>'t1'!B62</f>
        <v>SD0N65</v>
      </c>
      <c r="C62" s="54">
        <f t="shared" si="7"/>
        <v>0</v>
      </c>
      <c r="D62" s="150">
        <f t="shared" si="8"/>
        <v>0</v>
      </c>
      <c r="E62" s="150">
        <f t="shared" si="0"/>
        <v>0</v>
      </c>
      <c r="F62" s="150">
        <f t="shared" si="1"/>
        <v>0</v>
      </c>
      <c r="G62" s="150">
        <f t="shared" si="2"/>
        <v>0</v>
      </c>
      <c r="H62" s="150">
        <f t="shared" si="3"/>
        <v>0</v>
      </c>
      <c r="I62" s="151">
        <f t="shared" si="4"/>
        <v>0</v>
      </c>
      <c r="J62" s="101">
        <f t="shared" si="9"/>
        <v>0</v>
      </c>
      <c r="K62" s="3">
        <f>'t1'!N62</f>
        <v>0</v>
      </c>
      <c r="AA62" s="54"/>
      <c r="AB62" s="52"/>
      <c r="AC62" s="52"/>
      <c r="AD62" s="52"/>
      <c r="AE62" s="52"/>
      <c r="AF62" s="52"/>
      <c r="AG62" s="53"/>
      <c r="AH62" s="101">
        <f t="shared" si="6"/>
        <v>0</v>
      </c>
      <c r="AI62" s="3">
        <f>'t1'!AL62</f>
        <v>0</v>
      </c>
    </row>
    <row r="63" spans="1:35" ht="12" customHeight="1">
      <c r="A63" s="43" t="str">
        <f>'t1'!A63</f>
        <v>psicologi con altri incar. prof.li (rapp. esclusivo)</v>
      </c>
      <c r="B63" s="62" t="str">
        <f>'t1'!B63</f>
        <v>SD0A65</v>
      </c>
      <c r="C63" s="54">
        <f t="shared" si="7"/>
        <v>970.01</v>
      </c>
      <c r="D63" s="150">
        <f t="shared" si="8"/>
        <v>3231702</v>
      </c>
      <c r="E63" s="150">
        <f t="shared" si="0"/>
        <v>15763</v>
      </c>
      <c r="F63" s="150">
        <f t="shared" si="1"/>
        <v>372853</v>
      </c>
      <c r="G63" s="150">
        <f t="shared" si="2"/>
        <v>0</v>
      </c>
      <c r="H63" s="150">
        <f t="shared" si="3"/>
        <v>109718</v>
      </c>
      <c r="I63" s="151">
        <f t="shared" si="4"/>
        <v>184</v>
      </c>
      <c r="J63" s="101">
        <f t="shared" si="9"/>
        <v>3729852</v>
      </c>
      <c r="K63" s="3">
        <f>'t1'!N63</f>
        <v>1</v>
      </c>
      <c r="AA63" s="54">
        <v>970.01</v>
      </c>
      <c r="AB63" s="52">
        <v>3231702</v>
      </c>
      <c r="AC63" s="52">
        <v>15763</v>
      </c>
      <c r="AD63" s="52">
        <v>372853</v>
      </c>
      <c r="AE63" s="52"/>
      <c r="AF63" s="52">
        <v>109718</v>
      </c>
      <c r="AG63" s="53">
        <v>184</v>
      </c>
      <c r="AH63" s="101">
        <f t="shared" si="6"/>
        <v>3729852</v>
      </c>
      <c r="AI63" s="3">
        <f>'t1'!AL63</f>
        <v>1</v>
      </c>
    </row>
    <row r="64" spans="1:35" ht="12" customHeight="1">
      <c r="A64" s="43" t="str">
        <f>'t1'!A64</f>
        <v>psicologi con altri incar. prof.li (rapp. non escl.)</v>
      </c>
      <c r="B64" s="62" t="str">
        <f>'t1'!B64</f>
        <v>SD0064</v>
      </c>
      <c r="C64" s="54">
        <f t="shared" si="7"/>
        <v>82.93</v>
      </c>
      <c r="D64" s="150">
        <f t="shared" si="8"/>
        <v>276302</v>
      </c>
      <c r="E64" s="150">
        <f t="shared" si="0"/>
        <v>0</v>
      </c>
      <c r="F64" s="150">
        <f t="shared" si="1"/>
        <v>23211</v>
      </c>
      <c r="G64" s="150">
        <f t="shared" si="2"/>
        <v>0</v>
      </c>
      <c r="H64" s="150">
        <f t="shared" si="3"/>
        <v>43668</v>
      </c>
      <c r="I64" s="151">
        <f t="shared" si="4"/>
        <v>0</v>
      </c>
      <c r="J64" s="101">
        <f t="shared" si="9"/>
        <v>343181</v>
      </c>
      <c r="K64" s="3">
        <f>'t1'!N64</f>
        <v>1</v>
      </c>
      <c r="AA64" s="54">
        <v>82.93</v>
      </c>
      <c r="AB64" s="52">
        <v>276302</v>
      </c>
      <c r="AC64" s="52"/>
      <c r="AD64" s="52">
        <v>23211</v>
      </c>
      <c r="AE64" s="52"/>
      <c r="AF64" s="52">
        <v>43668</v>
      </c>
      <c r="AG64" s="53"/>
      <c r="AH64" s="101">
        <f t="shared" si="6"/>
        <v>343181</v>
      </c>
      <c r="AI64" s="3">
        <f>'t1'!AL64</f>
        <v>1</v>
      </c>
    </row>
    <row r="65" spans="1:35" ht="12" customHeight="1">
      <c r="A65" s="43" t="str">
        <f>'t1'!A65</f>
        <v>psicologi a t. determinato (art. 15-septies d.lgs. 502/92)</v>
      </c>
      <c r="B65" s="62" t="str">
        <f>'t1'!B65</f>
        <v>SD0604</v>
      </c>
      <c r="C65" s="54">
        <f t="shared" si="7"/>
        <v>12</v>
      </c>
      <c r="D65" s="150">
        <f t="shared" si="8"/>
        <v>39979</v>
      </c>
      <c r="E65" s="150">
        <f t="shared" si="0"/>
        <v>0</v>
      </c>
      <c r="F65" s="150">
        <f t="shared" si="1"/>
        <v>4764</v>
      </c>
      <c r="G65" s="150">
        <f t="shared" si="2"/>
        <v>0</v>
      </c>
      <c r="H65" s="150">
        <f t="shared" si="3"/>
        <v>0</v>
      </c>
      <c r="I65" s="151">
        <f t="shared" si="4"/>
        <v>0</v>
      </c>
      <c r="J65" s="101">
        <f t="shared" si="9"/>
        <v>44743</v>
      </c>
      <c r="K65" s="3">
        <f>'t1'!N65</f>
        <v>1</v>
      </c>
      <c r="AA65" s="54">
        <v>12</v>
      </c>
      <c r="AB65" s="52">
        <v>39979</v>
      </c>
      <c r="AC65" s="52"/>
      <c r="AD65" s="52">
        <v>4764</v>
      </c>
      <c r="AE65" s="52"/>
      <c r="AF65" s="52"/>
      <c r="AG65" s="53"/>
      <c r="AH65" s="101">
        <f t="shared" si="6"/>
        <v>44743</v>
      </c>
      <c r="AI65" s="3">
        <f>'t1'!AL65</f>
        <v>1</v>
      </c>
    </row>
    <row r="66" spans="1:35" ht="12" customHeight="1">
      <c r="A66" s="43" t="str">
        <f>'t1'!A66</f>
        <v>dirigente delle professioni sanitarie</v>
      </c>
      <c r="B66" s="62" t="str">
        <f>'t1'!B66</f>
        <v>SD0483</v>
      </c>
      <c r="C66" s="54">
        <f t="shared" si="7"/>
        <v>102</v>
      </c>
      <c r="D66" s="150">
        <f t="shared" si="8"/>
        <v>339824</v>
      </c>
      <c r="E66" s="150">
        <f t="shared" si="0"/>
        <v>5173</v>
      </c>
      <c r="F66" s="150">
        <f t="shared" si="1"/>
        <v>40757</v>
      </c>
      <c r="G66" s="150">
        <f t="shared" si="2"/>
        <v>0</v>
      </c>
      <c r="H66" s="150">
        <f t="shared" si="3"/>
        <v>0</v>
      </c>
      <c r="I66" s="151">
        <f t="shared" si="4"/>
        <v>0</v>
      </c>
      <c r="J66" s="101">
        <f t="shared" si="9"/>
        <v>385754</v>
      </c>
      <c r="K66" s="3">
        <f>'t1'!N66</f>
        <v>1</v>
      </c>
      <c r="AA66" s="54">
        <v>102</v>
      </c>
      <c r="AB66" s="52">
        <v>339824</v>
      </c>
      <c r="AC66" s="52">
        <v>5173</v>
      </c>
      <c r="AD66" s="52">
        <v>40757</v>
      </c>
      <c r="AE66" s="52"/>
      <c r="AF66" s="52"/>
      <c r="AG66" s="53"/>
      <c r="AH66" s="101">
        <f t="shared" si="6"/>
        <v>385754</v>
      </c>
      <c r="AI66" s="3">
        <f>'t1'!AL66</f>
        <v>1</v>
      </c>
    </row>
    <row r="67" spans="1:35" ht="12" customHeight="1">
      <c r="A67" s="43" t="str">
        <f>'t1'!A67</f>
        <v>dir. prof. sanitarie a t. det.(art. 15-septies dlgs 502/92)</v>
      </c>
      <c r="B67" s="62" t="str">
        <f>'t1'!B67</f>
        <v>SD048A</v>
      </c>
      <c r="C67" s="54">
        <f t="shared" si="7"/>
        <v>12</v>
      </c>
      <c r="D67" s="150">
        <f t="shared" si="8"/>
        <v>39979</v>
      </c>
      <c r="E67" s="150">
        <f t="shared" si="0"/>
        <v>1227</v>
      </c>
      <c r="F67" s="150">
        <f t="shared" si="1"/>
        <v>4535</v>
      </c>
      <c r="G67" s="150">
        <f t="shared" si="2"/>
        <v>0</v>
      </c>
      <c r="H67" s="150">
        <f t="shared" si="3"/>
        <v>0</v>
      </c>
      <c r="I67" s="151">
        <f t="shared" si="4"/>
        <v>0</v>
      </c>
      <c r="J67" s="101">
        <f>(D67+E67+F67+G67+H67)-I67</f>
        <v>45741</v>
      </c>
      <c r="K67" s="3">
        <f>'t1'!N67</f>
        <v>1</v>
      </c>
      <c r="AA67" s="54">
        <v>12</v>
      </c>
      <c r="AB67" s="52">
        <v>39979</v>
      </c>
      <c r="AC67" s="52">
        <v>1227</v>
      </c>
      <c r="AD67" s="52">
        <v>4535</v>
      </c>
      <c r="AE67" s="52"/>
      <c r="AF67" s="52"/>
      <c r="AG67" s="53"/>
      <c r="AH67" s="101">
        <f>(AB67+AC67+AD67+AE67+AF67)-AG67</f>
        <v>45741</v>
      </c>
      <c r="AI67" s="3">
        <f>'t1'!AL67</f>
        <v>1</v>
      </c>
    </row>
    <row r="68" spans="1:35" ht="12" customHeight="1">
      <c r="A68" s="43" t="str">
        <f>'t1'!A68</f>
        <v>coll.re prof.le sanitario - pers. infer. esperto - ds</v>
      </c>
      <c r="B68" s="62" t="str">
        <f>'t1'!B68</f>
        <v>S18023</v>
      </c>
      <c r="C68" s="54">
        <f t="shared" si="7"/>
        <v>2125.74</v>
      </c>
      <c r="D68" s="150">
        <f t="shared" si="8"/>
        <v>4141156</v>
      </c>
      <c r="E68" s="150">
        <f t="shared" si="0"/>
        <v>533364</v>
      </c>
      <c r="F68" s="150">
        <f t="shared" si="1"/>
        <v>453677</v>
      </c>
      <c r="G68" s="150">
        <f t="shared" si="2"/>
        <v>0</v>
      </c>
      <c r="H68" s="150">
        <f t="shared" si="3"/>
        <v>0</v>
      </c>
      <c r="I68" s="151">
        <f t="shared" si="4"/>
        <v>0</v>
      </c>
      <c r="J68" s="101">
        <f t="shared" si="9"/>
        <v>5128197</v>
      </c>
      <c r="K68" s="3">
        <f>'t1'!N68</f>
        <v>1</v>
      </c>
      <c r="AA68" s="54">
        <v>2125.74</v>
      </c>
      <c r="AB68" s="52">
        <v>4141156</v>
      </c>
      <c r="AC68" s="52">
        <v>533364</v>
      </c>
      <c r="AD68" s="52">
        <v>453677</v>
      </c>
      <c r="AE68" s="52"/>
      <c r="AF68" s="52"/>
      <c r="AG68" s="53"/>
      <c r="AH68" s="101">
        <f aca="true" t="shared" si="10" ref="AH68:AH131">(AB68+AC68+AD68+AE68+AF68)-AG68</f>
        <v>5128197</v>
      </c>
      <c r="AI68" s="3">
        <f>'t1'!AL68</f>
        <v>1</v>
      </c>
    </row>
    <row r="69" spans="1:35" ht="12" customHeight="1">
      <c r="A69" s="43" t="str">
        <f>'t1'!A69</f>
        <v>coll.re prof.le sanitario - pers. infer. - d</v>
      </c>
      <c r="B69" s="62" t="str">
        <f>'t1'!B69</f>
        <v>S16020</v>
      </c>
      <c r="C69" s="54">
        <f t="shared" si="7"/>
        <v>34058.3</v>
      </c>
      <c r="D69" s="150">
        <f t="shared" si="8"/>
        <v>61570039</v>
      </c>
      <c r="E69" s="150">
        <f t="shared" si="0"/>
        <v>5694302</v>
      </c>
      <c r="F69" s="150">
        <f t="shared" si="1"/>
        <v>5831786</v>
      </c>
      <c r="G69" s="150">
        <f t="shared" si="2"/>
        <v>0</v>
      </c>
      <c r="H69" s="150">
        <f t="shared" si="3"/>
        <v>18487</v>
      </c>
      <c r="I69" s="151">
        <f t="shared" si="4"/>
        <v>5766</v>
      </c>
      <c r="J69" s="101">
        <f t="shared" si="9"/>
        <v>73108848</v>
      </c>
      <c r="K69" s="3">
        <f>'t1'!N69</f>
        <v>1</v>
      </c>
      <c r="AA69" s="54">
        <v>34058.3</v>
      </c>
      <c r="AB69" s="52">
        <v>61570039</v>
      </c>
      <c r="AC69" s="52">
        <v>5694302</v>
      </c>
      <c r="AD69" s="52">
        <v>5831786</v>
      </c>
      <c r="AE69" s="52"/>
      <c r="AF69" s="52">
        <v>18487</v>
      </c>
      <c r="AG69" s="53">
        <v>5766</v>
      </c>
      <c r="AH69" s="101">
        <f t="shared" si="10"/>
        <v>73108848</v>
      </c>
      <c r="AI69" s="3">
        <f>'t1'!AL69</f>
        <v>1</v>
      </c>
    </row>
    <row r="70" spans="1:35" ht="12" customHeight="1">
      <c r="A70" s="43" t="str">
        <f>'t1'!A70</f>
        <v>oper.re prof.le sanitario pers. inferm. - c</v>
      </c>
      <c r="B70" s="62" t="str">
        <f>'t1'!B70</f>
        <v>S14056</v>
      </c>
      <c r="C70" s="54">
        <f t="shared" si="7"/>
        <v>23.05</v>
      </c>
      <c r="D70" s="150">
        <f t="shared" si="8"/>
        <v>38736</v>
      </c>
      <c r="E70" s="150">
        <f aca="true" t="shared" si="11" ref="E70:E133">ROUND(AC70,0)</f>
        <v>4510</v>
      </c>
      <c r="F70" s="150">
        <f aca="true" t="shared" si="12" ref="F70:F133">ROUND(AD70,0)</f>
        <v>3799</v>
      </c>
      <c r="G70" s="150">
        <f aca="true" t="shared" si="13" ref="G70:G133">ROUND(AE70,0)</f>
        <v>0</v>
      </c>
      <c r="H70" s="150">
        <f aca="true" t="shared" si="14" ref="H70:H133">ROUND(AF70,0)</f>
        <v>0</v>
      </c>
      <c r="I70" s="151">
        <f aca="true" t="shared" si="15" ref="I70:I133">ROUND(AG70,0)</f>
        <v>70</v>
      </c>
      <c r="J70" s="101">
        <f t="shared" si="9"/>
        <v>46975</v>
      </c>
      <c r="K70" s="3">
        <f>'t1'!N70</f>
        <v>1</v>
      </c>
      <c r="AA70" s="54">
        <v>23.05</v>
      </c>
      <c r="AB70" s="52">
        <v>38736</v>
      </c>
      <c r="AC70" s="52">
        <v>4510</v>
      </c>
      <c r="AD70" s="52">
        <v>3799</v>
      </c>
      <c r="AE70" s="52"/>
      <c r="AF70" s="52"/>
      <c r="AG70" s="53">
        <v>70</v>
      </c>
      <c r="AH70" s="101">
        <f t="shared" si="10"/>
        <v>46975</v>
      </c>
      <c r="AI70" s="3">
        <f>'t1'!AL70</f>
        <v>1</v>
      </c>
    </row>
    <row r="71" spans="1:35" ht="12" customHeight="1">
      <c r="A71" s="43" t="str">
        <f>'t1'!A71</f>
        <v>oper.re prof.le di ii cat.pers. inferm.  esperto-c</v>
      </c>
      <c r="B71" s="62" t="str">
        <f>'t1'!B71</f>
        <v>S14E52</v>
      </c>
      <c r="C71" s="54">
        <f aca="true" t="shared" si="16" ref="C71:C134">AA71</f>
        <v>16.17</v>
      </c>
      <c r="D71" s="150">
        <f aca="true" t="shared" si="17" ref="D71:D134">ROUND(AB71,0)</f>
        <v>27069</v>
      </c>
      <c r="E71" s="150">
        <f t="shared" si="11"/>
        <v>2708</v>
      </c>
      <c r="F71" s="150">
        <f t="shared" si="12"/>
        <v>2599</v>
      </c>
      <c r="G71" s="150">
        <f t="shared" si="13"/>
        <v>0</v>
      </c>
      <c r="H71" s="150">
        <f t="shared" si="14"/>
        <v>0</v>
      </c>
      <c r="I71" s="151">
        <f t="shared" si="15"/>
        <v>0</v>
      </c>
      <c r="J71" s="101">
        <f aca="true" t="shared" si="18" ref="J71:J102">(D71+E71+F71+G71+H71)-I71</f>
        <v>32376</v>
      </c>
      <c r="K71" s="3">
        <f>'t1'!N71</f>
        <v>1</v>
      </c>
      <c r="AA71" s="54">
        <v>16.17</v>
      </c>
      <c r="AB71" s="52">
        <v>27069</v>
      </c>
      <c r="AC71" s="52">
        <v>2708</v>
      </c>
      <c r="AD71" s="52">
        <v>2599</v>
      </c>
      <c r="AE71" s="52"/>
      <c r="AF71" s="52"/>
      <c r="AG71" s="53"/>
      <c r="AH71" s="101">
        <f t="shared" si="10"/>
        <v>32376</v>
      </c>
      <c r="AI71" s="3">
        <f>'t1'!AL71</f>
        <v>1</v>
      </c>
    </row>
    <row r="72" spans="1:35" ht="12" customHeight="1">
      <c r="A72" s="43" t="str">
        <f>'t1'!A72</f>
        <v>oper.re prof.le di ii cat.pers. inferm. bs</v>
      </c>
      <c r="B72" s="62" t="str">
        <f>'t1'!B72</f>
        <v>S13052</v>
      </c>
      <c r="C72" s="54">
        <f t="shared" si="16"/>
        <v>10.17</v>
      </c>
      <c r="D72" s="150">
        <f t="shared" si="17"/>
        <v>15487</v>
      </c>
      <c r="E72" s="150">
        <f t="shared" si="11"/>
        <v>0</v>
      </c>
      <c r="F72" s="150">
        <f t="shared" si="12"/>
        <v>1287</v>
      </c>
      <c r="G72" s="150">
        <f t="shared" si="13"/>
        <v>0</v>
      </c>
      <c r="H72" s="150">
        <f t="shared" si="14"/>
        <v>0</v>
      </c>
      <c r="I72" s="151">
        <f t="shared" si="15"/>
        <v>0</v>
      </c>
      <c r="J72" s="101">
        <f t="shared" si="18"/>
        <v>16774</v>
      </c>
      <c r="K72" s="3">
        <f>'t1'!N72</f>
        <v>1</v>
      </c>
      <c r="AA72" s="54">
        <v>10.17</v>
      </c>
      <c r="AB72" s="52">
        <v>15487</v>
      </c>
      <c r="AC72" s="52"/>
      <c r="AD72" s="52">
        <v>1287</v>
      </c>
      <c r="AE72" s="52"/>
      <c r="AF72" s="52"/>
      <c r="AG72" s="53"/>
      <c r="AH72" s="101">
        <f t="shared" si="10"/>
        <v>16774</v>
      </c>
      <c r="AI72" s="3">
        <f>'t1'!AL72</f>
        <v>1</v>
      </c>
    </row>
    <row r="73" spans="1:35" ht="12" customHeight="1">
      <c r="A73" s="43" t="str">
        <f>'t1'!A73</f>
        <v>coll.re prof.le sanitario - pers. tec. esperto - ds</v>
      </c>
      <c r="B73" s="62" t="str">
        <f>'t1'!B73</f>
        <v>S18920</v>
      </c>
      <c r="C73" s="54">
        <f t="shared" si="16"/>
        <v>134</v>
      </c>
      <c r="D73" s="150">
        <f t="shared" si="17"/>
        <v>262222</v>
      </c>
      <c r="E73" s="150">
        <f t="shared" si="11"/>
        <v>34169</v>
      </c>
      <c r="F73" s="150">
        <f t="shared" si="12"/>
        <v>29544</v>
      </c>
      <c r="G73" s="150">
        <f t="shared" si="13"/>
        <v>0</v>
      </c>
      <c r="H73" s="150">
        <f t="shared" si="14"/>
        <v>0</v>
      </c>
      <c r="I73" s="151">
        <f t="shared" si="15"/>
        <v>0</v>
      </c>
      <c r="J73" s="101">
        <f t="shared" si="18"/>
        <v>325935</v>
      </c>
      <c r="K73" s="3">
        <f>'t1'!N73</f>
        <v>1</v>
      </c>
      <c r="AA73" s="54">
        <v>134</v>
      </c>
      <c r="AB73" s="52">
        <v>262222</v>
      </c>
      <c r="AC73" s="52">
        <v>34169</v>
      </c>
      <c r="AD73" s="52">
        <v>29544</v>
      </c>
      <c r="AE73" s="52"/>
      <c r="AF73" s="52"/>
      <c r="AG73" s="53"/>
      <c r="AH73" s="101">
        <f t="shared" si="10"/>
        <v>325935</v>
      </c>
      <c r="AI73" s="3">
        <f>'t1'!AL73</f>
        <v>1</v>
      </c>
    </row>
    <row r="74" spans="1:35" ht="12" customHeight="1">
      <c r="A74" s="43" t="str">
        <f>'t1'!A74</f>
        <v>coll.re prof.le sanitario - pers. tec.- d</v>
      </c>
      <c r="B74" s="62" t="str">
        <f>'t1'!B74</f>
        <v>S16021</v>
      </c>
      <c r="C74" s="54">
        <f t="shared" si="16"/>
        <v>4796.4</v>
      </c>
      <c r="D74" s="150">
        <f t="shared" si="17"/>
        <v>8654851</v>
      </c>
      <c r="E74" s="150">
        <f t="shared" si="11"/>
        <v>738223</v>
      </c>
      <c r="F74" s="150">
        <f t="shared" si="12"/>
        <v>817458</v>
      </c>
      <c r="G74" s="150">
        <f t="shared" si="13"/>
        <v>0</v>
      </c>
      <c r="H74" s="150">
        <f t="shared" si="14"/>
        <v>681</v>
      </c>
      <c r="I74" s="151">
        <f t="shared" si="15"/>
        <v>0</v>
      </c>
      <c r="J74" s="101">
        <f t="shared" si="18"/>
        <v>10211213</v>
      </c>
      <c r="K74" s="3">
        <f>'t1'!N74</f>
        <v>1</v>
      </c>
      <c r="AA74" s="54">
        <v>4796.4</v>
      </c>
      <c r="AB74" s="52">
        <v>8654851</v>
      </c>
      <c r="AC74" s="52">
        <v>738223</v>
      </c>
      <c r="AD74" s="52">
        <v>817458</v>
      </c>
      <c r="AE74" s="52"/>
      <c r="AF74" s="52">
        <v>681</v>
      </c>
      <c r="AG74" s="53"/>
      <c r="AH74" s="101">
        <f t="shared" si="10"/>
        <v>10211213</v>
      </c>
      <c r="AI74" s="3">
        <f>'t1'!AL74</f>
        <v>1</v>
      </c>
    </row>
    <row r="75" spans="1:35" ht="12" customHeight="1">
      <c r="A75" s="43" t="str">
        <f>'t1'!A75</f>
        <v>oper.re prof.le sanitario - pers. tec.- c</v>
      </c>
      <c r="B75" s="62" t="str">
        <f>'t1'!B75</f>
        <v>S14054</v>
      </c>
      <c r="C75" s="54">
        <f t="shared" si="16"/>
        <v>0</v>
      </c>
      <c r="D75" s="150">
        <f t="shared" si="17"/>
        <v>0</v>
      </c>
      <c r="E75" s="150">
        <f t="shared" si="11"/>
        <v>0</v>
      </c>
      <c r="F75" s="150">
        <f t="shared" si="12"/>
        <v>0</v>
      </c>
      <c r="G75" s="150">
        <f t="shared" si="13"/>
        <v>0</v>
      </c>
      <c r="H75" s="150">
        <f t="shared" si="14"/>
        <v>0</v>
      </c>
      <c r="I75" s="151">
        <f t="shared" si="15"/>
        <v>0</v>
      </c>
      <c r="J75" s="101">
        <f t="shared" si="18"/>
        <v>0</v>
      </c>
      <c r="K75" s="3">
        <f>'t1'!N75</f>
        <v>0</v>
      </c>
      <c r="AA75" s="54"/>
      <c r="AB75" s="52"/>
      <c r="AC75" s="52"/>
      <c r="AD75" s="52"/>
      <c r="AE75" s="52"/>
      <c r="AF75" s="52"/>
      <c r="AG75" s="53"/>
      <c r="AH75" s="101">
        <f t="shared" si="10"/>
        <v>0</v>
      </c>
      <c r="AI75" s="3">
        <f>'t1'!AL75</f>
        <v>0</v>
      </c>
    </row>
    <row r="76" spans="1:35" ht="12" customHeight="1">
      <c r="A76" s="43" t="str">
        <f>'t1'!A76</f>
        <v>coll.re prof.le sanitario - tecn. della prev. esperto - ds</v>
      </c>
      <c r="B76" s="62" t="str">
        <f>'t1'!B76</f>
        <v>S18921</v>
      </c>
      <c r="C76" s="54">
        <f t="shared" si="16"/>
        <v>597.2</v>
      </c>
      <c r="D76" s="150">
        <f t="shared" si="17"/>
        <v>1162199</v>
      </c>
      <c r="E76" s="150">
        <f t="shared" si="11"/>
        <v>173178</v>
      </c>
      <c r="F76" s="150">
        <f t="shared" si="12"/>
        <v>125769</v>
      </c>
      <c r="G76" s="150">
        <f t="shared" si="13"/>
        <v>0</v>
      </c>
      <c r="H76" s="150">
        <f t="shared" si="14"/>
        <v>0</v>
      </c>
      <c r="I76" s="151">
        <f t="shared" si="15"/>
        <v>0</v>
      </c>
      <c r="J76" s="101">
        <f t="shared" si="18"/>
        <v>1461146</v>
      </c>
      <c r="K76" s="3">
        <f>'t1'!N76</f>
        <v>1</v>
      </c>
      <c r="AA76" s="54">
        <v>597.2</v>
      </c>
      <c r="AB76" s="52">
        <v>1162199</v>
      </c>
      <c r="AC76" s="52">
        <v>173178</v>
      </c>
      <c r="AD76" s="52">
        <v>125769</v>
      </c>
      <c r="AE76" s="52"/>
      <c r="AF76" s="52"/>
      <c r="AG76" s="53"/>
      <c r="AH76" s="101">
        <f t="shared" si="10"/>
        <v>1461146</v>
      </c>
      <c r="AI76" s="3">
        <f>'t1'!AL76</f>
        <v>1</v>
      </c>
    </row>
    <row r="77" spans="1:35" ht="12" customHeight="1">
      <c r="A77" s="43" t="str">
        <f>'t1'!A77</f>
        <v>coll.re prof.le sanitario - tecn. della prev. - d</v>
      </c>
      <c r="B77" s="62" t="str">
        <f>'t1'!B77</f>
        <v>S16022</v>
      </c>
      <c r="C77" s="54">
        <f t="shared" si="16"/>
        <v>1992</v>
      </c>
      <c r="D77" s="150">
        <f t="shared" si="17"/>
        <v>3650480</v>
      </c>
      <c r="E77" s="150">
        <f t="shared" si="11"/>
        <v>508485</v>
      </c>
      <c r="F77" s="150">
        <f t="shared" si="12"/>
        <v>359247</v>
      </c>
      <c r="G77" s="150">
        <f t="shared" si="13"/>
        <v>0</v>
      </c>
      <c r="H77" s="150">
        <f t="shared" si="14"/>
        <v>0</v>
      </c>
      <c r="I77" s="151">
        <f t="shared" si="15"/>
        <v>80</v>
      </c>
      <c r="J77" s="101">
        <f t="shared" si="18"/>
        <v>4518132</v>
      </c>
      <c r="K77" s="3">
        <f>'t1'!N77</f>
        <v>1</v>
      </c>
      <c r="AA77" s="54">
        <v>1992</v>
      </c>
      <c r="AB77" s="52">
        <v>3650480</v>
      </c>
      <c r="AC77" s="52">
        <v>508485</v>
      </c>
      <c r="AD77" s="52">
        <v>359247</v>
      </c>
      <c r="AE77" s="52"/>
      <c r="AF77" s="52"/>
      <c r="AG77" s="53">
        <v>80</v>
      </c>
      <c r="AH77" s="101">
        <f t="shared" si="10"/>
        <v>4518132</v>
      </c>
      <c r="AI77" s="3">
        <f>'t1'!AL77</f>
        <v>1</v>
      </c>
    </row>
    <row r="78" spans="1:35" ht="12" customHeight="1">
      <c r="A78" s="43" t="str">
        <f>'t1'!A78</f>
        <v>oper.re prof.le sanitario - tecn. della prev. - c</v>
      </c>
      <c r="B78" s="62" t="str">
        <f>'t1'!B78</f>
        <v>S14055</v>
      </c>
      <c r="C78" s="54">
        <f t="shared" si="16"/>
        <v>0</v>
      </c>
      <c r="D78" s="150">
        <f t="shared" si="17"/>
        <v>0</v>
      </c>
      <c r="E78" s="150">
        <f t="shared" si="11"/>
        <v>0</v>
      </c>
      <c r="F78" s="150">
        <f t="shared" si="12"/>
        <v>0</v>
      </c>
      <c r="G78" s="150">
        <f t="shared" si="13"/>
        <v>0</v>
      </c>
      <c r="H78" s="150">
        <f t="shared" si="14"/>
        <v>0</v>
      </c>
      <c r="I78" s="151">
        <f t="shared" si="15"/>
        <v>0</v>
      </c>
      <c r="J78" s="101">
        <f t="shared" si="18"/>
        <v>0</v>
      </c>
      <c r="K78" s="3">
        <f>'t1'!N78</f>
        <v>0</v>
      </c>
      <c r="AA78" s="54"/>
      <c r="AB78" s="52"/>
      <c r="AC78" s="52"/>
      <c r="AD78" s="52"/>
      <c r="AE78" s="52"/>
      <c r="AF78" s="52"/>
      <c r="AG78" s="53"/>
      <c r="AH78" s="101">
        <f t="shared" si="10"/>
        <v>0</v>
      </c>
      <c r="AI78" s="3">
        <f>'t1'!AL78</f>
        <v>0</v>
      </c>
    </row>
    <row r="79" spans="1:35" ht="12" customHeight="1">
      <c r="A79" s="43" t="str">
        <f>'t1'!A79</f>
        <v>coll.re prof.le sanitario - pers. della riabil. esperto - ds</v>
      </c>
      <c r="B79" s="62" t="str">
        <f>'t1'!B79</f>
        <v>S18922</v>
      </c>
      <c r="C79" s="54">
        <f t="shared" si="16"/>
        <v>455.1</v>
      </c>
      <c r="D79" s="150">
        <f t="shared" si="17"/>
        <v>895962</v>
      </c>
      <c r="E79" s="150">
        <f t="shared" si="11"/>
        <v>101538</v>
      </c>
      <c r="F79" s="150">
        <f t="shared" si="12"/>
        <v>96638</v>
      </c>
      <c r="G79" s="150">
        <f t="shared" si="13"/>
        <v>0</v>
      </c>
      <c r="H79" s="150">
        <f t="shared" si="14"/>
        <v>0</v>
      </c>
      <c r="I79" s="151">
        <f t="shared" si="15"/>
        <v>0</v>
      </c>
      <c r="J79" s="101">
        <f t="shared" si="18"/>
        <v>1094138</v>
      </c>
      <c r="K79" s="3">
        <f>'t1'!N79</f>
        <v>1</v>
      </c>
      <c r="AA79" s="54">
        <v>455.1</v>
      </c>
      <c r="AB79" s="52">
        <v>895962</v>
      </c>
      <c r="AC79" s="52">
        <v>101538</v>
      </c>
      <c r="AD79" s="52">
        <v>96638</v>
      </c>
      <c r="AE79" s="52"/>
      <c r="AF79" s="52"/>
      <c r="AG79" s="53"/>
      <c r="AH79" s="101">
        <f t="shared" si="10"/>
        <v>1094138</v>
      </c>
      <c r="AI79" s="3">
        <f>'t1'!AL79</f>
        <v>1</v>
      </c>
    </row>
    <row r="80" spans="1:35" ht="12" customHeight="1">
      <c r="A80" s="43" t="str">
        <f>'t1'!A80</f>
        <v>coll.re prof.le sanitario - pers. della riabil. - d</v>
      </c>
      <c r="B80" s="62" t="str">
        <f>'t1'!B80</f>
        <v>S16019</v>
      </c>
      <c r="C80" s="54">
        <f t="shared" si="16"/>
        <v>3487.08</v>
      </c>
      <c r="D80" s="150">
        <f t="shared" si="17"/>
        <v>6530990</v>
      </c>
      <c r="E80" s="150">
        <f t="shared" si="11"/>
        <v>567404</v>
      </c>
      <c r="F80" s="150">
        <f t="shared" si="12"/>
        <v>616091</v>
      </c>
      <c r="G80" s="150">
        <f t="shared" si="13"/>
        <v>0</v>
      </c>
      <c r="H80" s="150">
        <f t="shared" si="14"/>
        <v>0</v>
      </c>
      <c r="I80" s="151">
        <f t="shared" si="15"/>
        <v>1772</v>
      </c>
      <c r="J80" s="101">
        <f t="shared" si="18"/>
        <v>7712713</v>
      </c>
      <c r="K80" s="3">
        <f>'t1'!N80</f>
        <v>1</v>
      </c>
      <c r="AA80" s="54">
        <v>3487.08</v>
      </c>
      <c r="AB80" s="52">
        <v>6530990</v>
      </c>
      <c r="AC80" s="52">
        <v>567404</v>
      </c>
      <c r="AD80" s="52">
        <v>616091</v>
      </c>
      <c r="AE80" s="52"/>
      <c r="AF80" s="52"/>
      <c r="AG80" s="53">
        <v>1772</v>
      </c>
      <c r="AH80" s="101">
        <f t="shared" si="10"/>
        <v>7712713</v>
      </c>
      <c r="AI80" s="3">
        <f>'t1'!AL80</f>
        <v>1</v>
      </c>
    </row>
    <row r="81" spans="1:35" ht="12" customHeight="1">
      <c r="A81" s="43" t="str">
        <f>'t1'!A81</f>
        <v>oper.re prof.le sanitario - pers. della riabil. - c</v>
      </c>
      <c r="B81" s="62" t="str">
        <f>'t1'!B81</f>
        <v>S14053</v>
      </c>
      <c r="C81" s="54">
        <f t="shared" si="16"/>
        <v>0</v>
      </c>
      <c r="D81" s="150">
        <f t="shared" si="17"/>
        <v>0</v>
      </c>
      <c r="E81" s="150">
        <f t="shared" si="11"/>
        <v>0</v>
      </c>
      <c r="F81" s="150">
        <f t="shared" si="12"/>
        <v>0</v>
      </c>
      <c r="G81" s="150">
        <f t="shared" si="13"/>
        <v>0</v>
      </c>
      <c r="H81" s="150">
        <f t="shared" si="14"/>
        <v>0</v>
      </c>
      <c r="I81" s="151">
        <f t="shared" si="15"/>
        <v>0</v>
      </c>
      <c r="J81" s="101">
        <f t="shared" si="18"/>
        <v>0</v>
      </c>
      <c r="K81" s="3">
        <f>'t1'!N81</f>
        <v>0</v>
      </c>
      <c r="AA81" s="54"/>
      <c r="AB81" s="52"/>
      <c r="AC81" s="52"/>
      <c r="AD81" s="52"/>
      <c r="AE81" s="52"/>
      <c r="AF81" s="52"/>
      <c r="AG81" s="53"/>
      <c r="AH81" s="101">
        <f t="shared" si="10"/>
        <v>0</v>
      </c>
      <c r="AI81" s="3">
        <f>'t1'!AL81</f>
        <v>0</v>
      </c>
    </row>
    <row r="82" spans="1:35" ht="12" customHeight="1">
      <c r="A82" s="43" t="str">
        <f>'t1'!A82</f>
        <v>oper.re prof.le di ii cat. con funz. di riabil. esperto- c</v>
      </c>
      <c r="B82" s="62" t="str">
        <f>'t1'!B82</f>
        <v>S14E51</v>
      </c>
      <c r="C82" s="54">
        <f t="shared" si="16"/>
        <v>0</v>
      </c>
      <c r="D82" s="150">
        <f t="shared" si="17"/>
        <v>0</v>
      </c>
      <c r="E82" s="150">
        <f t="shared" si="11"/>
        <v>0</v>
      </c>
      <c r="F82" s="150">
        <f t="shared" si="12"/>
        <v>0</v>
      </c>
      <c r="G82" s="150">
        <f t="shared" si="13"/>
        <v>0</v>
      </c>
      <c r="H82" s="150">
        <f t="shared" si="14"/>
        <v>0</v>
      </c>
      <c r="I82" s="151">
        <f t="shared" si="15"/>
        <v>0</v>
      </c>
      <c r="J82" s="101">
        <f t="shared" si="18"/>
        <v>0</v>
      </c>
      <c r="K82" s="3">
        <f>'t1'!N82</f>
        <v>0</v>
      </c>
      <c r="AA82" s="54"/>
      <c r="AB82" s="52"/>
      <c r="AC82" s="52"/>
      <c r="AD82" s="52"/>
      <c r="AE82" s="52"/>
      <c r="AF82" s="52"/>
      <c r="AG82" s="53"/>
      <c r="AH82" s="101">
        <f t="shared" si="10"/>
        <v>0</v>
      </c>
      <c r="AI82" s="3">
        <f>'t1'!AL82</f>
        <v>0</v>
      </c>
    </row>
    <row r="83" spans="1:35" ht="12" customHeight="1">
      <c r="A83" s="43" t="str">
        <f>'t1'!A83</f>
        <v>oper.re prof.le di ii cat. con funz. di riabil. - bs</v>
      </c>
      <c r="B83" s="62" t="str">
        <f>'t1'!B83</f>
        <v>S13051</v>
      </c>
      <c r="C83" s="54">
        <f t="shared" si="16"/>
        <v>0</v>
      </c>
      <c r="D83" s="150">
        <f t="shared" si="17"/>
        <v>0</v>
      </c>
      <c r="E83" s="150">
        <f t="shared" si="11"/>
        <v>0</v>
      </c>
      <c r="F83" s="150">
        <f t="shared" si="12"/>
        <v>0</v>
      </c>
      <c r="G83" s="150">
        <f t="shared" si="13"/>
        <v>0</v>
      </c>
      <c r="H83" s="150">
        <f t="shared" si="14"/>
        <v>0</v>
      </c>
      <c r="I83" s="151">
        <f t="shared" si="15"/>
        <v>0</v>
      </c>
      <c r="J83" s="101">
        <f t="shared" si="18"/>
        <v>0</v>
      </c>
      <c r="K83" s="3">
        <f>'t1'!N83</f>
        <v>0</v>
      </c>
      <c r="AA83" s="54"/>
      <c r="AB83" s="52"/>
      <c r="AC83" s="52"/>
      <c r="AD83" s="52"/>
      <c r="AE83" s="52"/>
      <c r="AF83" s="52"/>
      <c r="AG83" s="53"/>
      <c r="AH83" s="101">
        <f t="shared" si="10"/>
        <v>0</v>
      </c>
      <c r="AI83" s="3">
        <f>'t1'!AL83</f>
        <v>0</v>
      </c>
    </row>
    <row r="84" spans="1:35" ht="12" customHeight="1">
      <c r="A84" s="43" t="str">
        <f>'t1'!A84</f>
        <v>profilo atipico ruolo sanitario</v>
      </c>
      <c r="B84" s="62" t="str">
        <f>'t1'!B84</f>
        <v>S00062</v>
      </c>
      <c r="C84" s="54">
        <f t="shared" si="16"/>
        <v>0</v>
      </c>
      <c r="D84" s="150">
        <f t="shared" si="17"/>
        <v>0</v>
      </c>
      <c r="E84" s="150">
        <f t="shared" si="11"/>
        <v>0</v>
      </c>
      <c r="F84" s="150">
        <f t="shared" si="12"/>
        <v>0</v>
      </c>
      <c r="G84" s="150">
        <f t="shared" si="13"/>
        <v>0</v>
      </c>
      <c r="H84" s="150">
        <f t="shared" si="14"/>
        <v>0</v>
      </c>
      <c r="I84" s="151">
        <f t="shared" si="15"/>
        <v>0</v>
      </c>
      <c r="J84" s="101">
        <f t="shared" si="18"/>
        <v>0</v>
      </c>
      <c r="K84" s="3">
        <f>'t1'!N84</f>
        <v>0</v>
      </c>
      <c r="AA84" s="54"/>
      <c r="AB84" s="52"/>
      <c r="AC84" s="52"/>
      <c r="AD84" s="52"/>
      <c r="AE84" s="52"/>
      <c r="AF84" s="52"/>
      <c r="AG84" s="53"/>
      <c r="AH84" s="101">
        <f t="shared" si="10"/>
        <v>0</v>
      </c>
      <c r="AI84" s="3">
        <f>'t1'!AL84</f>
        <v>0</v>
      </c>
    </row>
    <row r="85" spans="1:35" ht="12" customHeight="1">
      <c r="A85" s="43" t="str">
        <f>'t1'!A85</f>
        <v>avvocato dirig. con incarico di struttura complessa</v>
      </c>
      <c r="B85" s="62" t="str">
        <f>'t1'!B85</f>
        <v>PD0010</v>
      </c>
      <c r="C85" s="54">
        <f t="shared" si="16"/>
        <v>0</v>
      </c>
      <c r="D85" s="150">
        <f t="shared" si="17"/>
        <v>0</v>
      </c>
      <c r="E85" s="150">
        <f t="shared" si="11"/>
        <v>0</v>
      </c>
      <c r="F85" s="150">
        <f t="shared" si="12"/>
        <v>0</v>
      </c>
      <c r="G85" s="150">
        <f t="shared" si="13"/>
        <v>0</v>
      </c>
      <c r="H85" s="150">
        <f t="shared" si="14"/>
        <v>0</v>
      </c>
      <c r="I85" s="151">
        <f t="shared" si="15"/>
        <v>0</v>
      </c>
      <c r="J85" s="101">
        <f t="shared" si="18"/>
        <v>0</v>
      </c>
      <c r="K85" s="3">
        <f>'t1'!N85</f>
        <v>0</v>
      </c>
      <c r="AA85" s="54"/>
      <c r="AB85" s="52"/>
      <c r="AC85" s="52"/>
      <c r="AD85" s="52"/>
      <c r="AE85" s="52"/>
      <c r="AF85" s="52"/>
      <c r="AG85" s="53"/>
      <c r="AH85" s="101">
        <f t="shared" si="10"/>
        <v>0</v>
      </c>
      <c r="AI85" s="3">
        <f>'t1'!AL85</f>
        <v>0</v>
      </c>
    </row>
    <row r="86" spans="1:35" ht="12" customHeight="1">
      <c r="A86" s="43" t="str">
        <f>'t1'!A86</f>
        <v>avvocato dirig. con incarico di struttura semplice</v>
      </c>
      <c r="B86" s="62" t="str">
        <f>'t1'!B86</f>
        <v>PD0S09</v>
      </c>
      <c r="C86" s="54">
        <f t="shared" si="16"/>
        <v>12</v>
      </c>
      <c r="D86" s="150">
        <f t="shared" si="17"/>
        <v>39979</v>
      </c>
      <c r="E86" s="150">
        <f t="shared" si="11"/>
        <v>0</v>
      </c>
      <c r="F86" s="150">
        <f t="shared" si="12"/>
        <v>4001</v>
      </c>
      <c r="G86" s="150">
        <f t="shared" si="13"/>
        <v>0</v>
      </c>
      <c r="H86" s="150">
        <f t="shared" si="14"/>
        <v>0</v>
      </c>
      <c r="I86" s="151">
        <f t="shared" si="15"/>
        <v>0</v>
      </c>
      <c r="J86" s="101">
        <f t="shared" si="18"/>
        <v>43980</v>
      </c>
      <c r="K86" s="3">
        <f>'t1'!N86</f>
        <v>1</v>
      </c>
      <c r="AA86" s="54">
        <v>12</v>
      </c>
      <c r="AB86" s="52">
        <v>39979</v>
      </c>
      <c r="AC86" s="52"/>
      <c r="AD86" s="52">
        <v>4001</v>
      </c>
      <c r="AE86" s="52"/>
      <c r="AF86" s="52"/>
      <c r="AG86" s="53"/>
      <c r="AH86" s="101">
        <f t="shared" si="10"/>
        <v>43980</v>
      </c>
      <c r="AI86" s="3">
        <f>'t1'!AL86</f>
        <v>1</v>
      </c>
    </row>
    <row r="87" spans="1:35" ht="12" customHeight="1">
      <c r="A87" s="43" t="str">
        <f>'t1'!A87</f>
        <v>avvocato dirig. con altri incar.prof.li</v>
      </c>
      <c r="B87" s="62" t="str">
        <f>'t1'!B87</f>
        <v>PD0A09</v>
      </c>
      <c r="C87" s="54">
        <f t="shared" si="16"/>
        <v>11</v>
      </c>
      <c r="D87" s="150">
        <f t="shared" si="17"/>
        <v>36648</v>
      </c>
      <c r="E87" s="150">
        <f t="shared" si="11"/>
        <v>0</v>
      </c>
      <c r="F87" s="150">
        <f t="shared" si="12"/>
        <v>3406</v>
      </c>
      <c r="G87" s="150">
        <f t="shared" si="13"/>
        <v>0</v>
      </c>
      <c r="H87" s="150">
        <f t="shared" si="14"/>
        <v>0</v>
      </c>
      <c r="I87" s="151">
        <f t="shared" si="15"/>
        <v>0</v>
      </c>
      <c r="J87" s="101">
        <f t="shared" si="18"/>
        <v>40054</v>
      </c>
      <c r="K87" s="3">
        <f>'t1'!N87</f>
        <v>1</v>
      </c>
      <c r="AA87" s="54">
        <v>11</v>
      </c>
      <c r="AB87" s="52">
        <v>36648</v>
      </c>
      <c r="AC87" s="52"/>
      <c r="AD87" s="52">
        <v>3406</v>
      </c>
      <c r="AE87" s="52"/>
      <c r="AF87" s="52"/>
      <c r="AG87" s="53"/>
      <c r="AH87" s="101">
        <f t="shared" si="10"/>
        <v>40054</v>
      </c>
      <c r="AI87" s="3">
        <f>'t1'!AL87</f>
        <v>1</v>
      </c>
    </row>
    <row r="88" spans="1:35" ht="12" customHeight="1">
      <c r="A88" s="43" t="str">
        <f>'t1'!A88</f>
        <v>avvocato dir. a t. determinato(art. 15-septies dlgs. 502/92)</v>
      </c>
      <c r="B88" s="62" t="str">
        <f>'t1'!B88</f>
        <v>PD0605</v>
      </c>
      <c r="C88" s="54">
        <f t="shared" si="16"/>
        <v>0</v>
      </c>
      <c r="D88" s="150">
        <f t="shared" si="17"/>
        <v>0</v>
      </c>
      <c r="E88" s="150">
        <f t="shared" si="11"/>
        <v>0</v>
      </c>
      <c r="F88" s="150">
        <f t="shared" si="12"/>
        <v>0</v>
      </c>
      <c r="G88" s="150">
        <f t="shared" si="13"/>
        <v>0</v>
      </c>
      <c r="H88" s="150">
        <f t="shared" si="14"/>
        <v>0</v>
      </c>
      <c r="I88" s="151">
        <f t="shared" si="15"/>
        <v>0</v>
      </c>
      <c r="J88" s="101">
        <f t="shared" si="18"/>
        <v>0</v>
      </c>
      <c r="K88" s="3">
        <f>'t1'!N88</f>
        <v>0</v>
      </c>
      <c r="AA88" s="54"/>
      <c r="AB88" s="52"/>
      <c r="AC88" s="52"/>
      <c r="AD88" s="52"/>
      <c r="AE88" s="52"/>
      <c r="AF88" s="52"/>
      <c r="AG88" s="53"/>
      <c r="AH88" s="101">
        <f t="shared" si="10"/>
        <v>0</v>
      </c>
      <c r="AI88" s="3">
        <f>'t1'!AL88</f>
        <v>0</v>
      </c>
    </row>
    <row r="89" spans="1:35" ht="12" customHeight="1">
      <c r="A89" s="43" t="str">
        <f>'t1'!A89</f>
        <v>ingegnere dirig. con incarico di struttura complessa</v>
      </c>
      <c r="B89" s="62" t="str">
        <f>'t1'!B89</f>
        <v>PD0046</v>
      </c>
      <c r="C89" s="54">
        <f t="shared" si="16"/>
        <v>72</v>
      </c>
      <c r="D89" s="150">
        <f t="shared" si="17"/>
        <v>239876</v>
      </c>
      <c r="E89" s="150">
        <f t="shared" si="11"/>
        <v>959</v>
      </c>
      <c r="F89" s="150">
        <f t="shared" si="12"/>
        <v>34887</v>
      </c>
      <c r="G89" s="150">
        <f t="shared" si="13"/>
        <v>0</v>
      </c>
      <c r="H89" s="150">
        <f t="shared" si="14"/>
        <v>0</v>
      </c>
      <c r="I89" s="151">
        <f t="shared" si="15"/>
        <v>0</v>
      </c>
      <c r="J89" s="101">
        <f t="shared" si="18"/>
        <v>275722</v>
      </c>
      <c r="K89" s="3">
        <f>'t1'!N89</f>
        <v>1</v>
      </c>
      <c r="AA89" s="54">
        <v>72</v>
      </c>
      <c r="AB89" s="52">
        <v>239876</v>
      </c>
      <c r="AC89" s="52">
        <v>959</v>
      </c>
      <c r="AD89" s="52">
        <v>34887</v>
      </c>
      <c r="AE89" s="52"/>
      <c r="AF89" s="52"/>
      <c r="AG89" s="53"/>
      <c r="AH89" s="101">
        <f t="shared" si="10"/>
        <v>275722</v>
      </c>
      <c r="AI89" s="3">
        <f>'t1'!AL89</f>
        <v>1</v>
      </c>
    </row>
    <row r="90" spans="1:35" ht="12" customHeight="1">
      <c r="A90" s="43" t="str">
        <f>'t1'!A90</f>
        <v>ingegnere dirig. con incarico di struttura semplice</v>
      </c>
      <c r="B90" s="62" t="str">
        <f>'t1'!B90</f>
        <v>PD0S45</v>
      </c>
      <c r="C90" s="54">
        <f t="shared" si="16"/>
        <v>96</v>
      </c>
      <c r="D90" s="150">
        <f t="shared" si="17"/>
        <v>319835</v>
      </c>
      <c r="E90" s="150">
        <f t="shared" si="11"/>
        <v>914</v>
      </c>
      <c r="F90" s="150">
        <f t="shared" si="12"/>
        <v>35459</v>
      </c>
      <c r="G90" s="150">
        <f t="shared" si="13"/>
        <v>0</v>
      </c>
      <c r="H90" s="150">
        <f t="shared" si="14"/>
        <v>0</v>
      </c>
      <c r="I90" s="151">
        <f t="shared" si="15"/>
        <v>0</v>
      </c>
      <c r="J90" s="101">
        <f t="shared" si="18"/>
        <v>356208</v>
      </c>
      <c r="K90" s="3">
        <f>'t1'!N90</f>
        <v>1</v>
      </c>
      <c r="AA90" s="54">
        <v>96</v>
      </c>
      <c r="AB90" s="52">
        <v>319835</v>
      </c>
      <c r="AC90" s="52">
        <v>914</v>
      </c>
      <c r="AD90" s="52">
        <v>35459</v>
      </c>
      <c r="AE90" s="52"/>
      <c r="AF90" s="52"/>
      <c r="AG90" s="53"/>
      <c r="AH90" s="101">
        <f t="shared" si="10"/>
        <v>356208</v>
      </c>
      <c r="AI90" s="3">
        <f>'t1'!AL90</f>
        <v>1</v>
      </c>
    </row>
    <row r="91" spans="1:35" ht="12" customHeight="1">
      <c r="A91" s="43" t="str">
        <f>'t1'!A91</f>
        <v>ingegnere dirig. con altri incar.prof.li</v>
      </c>
      <c r="B91" s="62" t="str">
        <f>'t1'!B91</f>
        <v>PD0A45</v>
      </c>
      <c r="C91" s="54">
        <f t="shared" si="16"/>
        <v>185.72</v>
      </c>
      <c r="D91" s="150">
        <f t="shared" si="17"/>
        <v>618758</v>
      </c>
      <c r="E91" s="150">
        <f t="shared" si="11"/>
        <v>1129</v>
      </c>
      <c r="F91" s="150">
        <f t="shared" si="12"/>
        <v>57969</v>
      </c>
      <c r="G91" s="150">
        <f t="shared" si="13"/>
        <v>0</v>
      </c>
      <c r="H91" s="150">
        <f t="shared" si="14"/>
        <v>0</v>
      </c>
      <c r="I91" s="151">
        <f t="shared" si="15"/>
        <v>0</v>
      </c>
      <c r="J91" s="101">
        <f t="shared" si="18"/>
        <v>677856</v>
      </c>
      <c r="K91" s="3">
        <f>'t1'!N91</f>
        <v>1</v>
      </c>
      <c r="AA91" s="54">
        <v>185.72</v>
      </c>
      <c r="AB91" s="52">
        <v>618758</v>
      </c>
      <c r="AC91" s="52">
        <v>1129</v>
      </c>
      <c r="AD91" s="52">
        <v>57969</v>
      </c>
      <c r="AE91" s="52"/>
      <c r="AF91" s="52"/>
      <c r="AG91" s="53"/>
      <c r="AH91" s="101">
        <f t="shared" si="10"/>
        <v>677856</v>
      </c>
      <c r="AI91" s="3">
        <f>'t1'!AL91</f>
        <v>1</v>
      </c>
    </row>
    <row r="92" spans="1:35" ht="12" customHeight="1">
      <c r="A92" s="43" t="str">
        <f>'t1'!A92</f>
        <v>ingegnere dir. a t. determinato(art.15-septies dlgs. 502/92)</v>
      </c>
      <c r="B92" s="62" t="str">
        <f>'t1'!B92</f>
        <v>PD0606</v>
      </c>
      <c r="C92" s="54">
        <f t="shared" si="16"/>
        <v>0</v>
      </c>
      <c r="D92" s="150">
        <f t="shared" si="17"/>
        <v>0</v>
      </c>
      <c r="E92" s="150">
        <f t="shared" si="11"/>
        <v>0</v>
      </c>
      <c r="F92" s="150">
        <f t="shared" si="12"/>
        <v>0</v>
      </c>
      <c r="G92" s="150">
        <f t="shared" si="13"/>
        <v>0</v>
      </c>
      <c r="H92" s="150">
        <f t="shared" si="14"/>
        <v>0</v>
      </c>
      <c r="I92" s="151">
        <f t="shared" si="15"/>
        <v>0</v>
      </c>
      <c r="J92" s="101">
        <f t="shared" si="18"/>
        <v>0</v>
      </c>
      <c r="K92" s="3">
        <f>'t1'!N92</f>
        <v>0</v>
      </c>
      <c r="AA92" s="54"/>
      <c r="AB92" s="52"/>
      <c r="AC92" s="52"/>
      <c r="AD92" s="52"/>
      <c r="AE92" s="52"/>
      <c r="AF92" s="52"/>
      <c r="AG92" s="53"/>
      <c r="AH92" s="101">
        <f t="shared" si="10"/>
        <v>0</v>
      </c>
      <c r="AI92" s="3">
        <f>'t1'!AL92</f>
        <v>0</v>
      </c>
    </row>
    <row r="93" spans="1:35" ht="12" customHeight="1">
      <c r="A93" s="43" t="str">
        <f>'t1'!A93</f>
        <v>architetti dirig. con incarico di struttura complessa</v>
      </c>
      <c r="B93" s="62" t="str">
        <f>'t1'!B93</f>
        <v>PD0004</v>
      </c>
      <c r="C93" s="54">
        <f t="shared" si="16"/>
        <v>0</v>
      </c>
      <c r="D93" s="150">
        <f t="shared" si="17"/>
        <v>0</v>
      </c>
      <c r="E93" s="150">
        <f t="shared" si="11"/>
        <v>0</v>
      </c>
      <c r="F93" s="150">
        <f t="shared" si="12"/>
        <v>0</v>
      </c>
      <c r="G93" s="150">
        <f t="shared" si="13"/>
        <v>0</v>
      </c>
      <c r="H93" s="150">
        <f t="shared" si="14"/>
        <v>0</v>
      </c>
      <c r="I93" s="151">
        <f t="shared" si="15"/>
        <v>0</v>
      </c>
      <c r="J93" s="101">
        <f t="shared" si="18"/>
        <v>0</v>
      </c>
      <c r="K93" s="3">
        <f>'t1'!N93</f>
        <v>0</v>
      </c>
      <c r="AA93" s="54"/>
      <c r="AB93" s="52"/>
      <c r="AC93" s="52"/>
      <c r="AD93" s="52"/>
      <c r="AE93" s="52"/>
      <c r="AF93" s="52"/>
      <c r="AG93" s="53"/>
      <c r="AH93" s="101">
        <f t="shared" si="10"/>
        <v>0</v>
      </c>
      <c r="AI93" s="3">
        <f>'t1'!AL93</f>
        <v>0</v>
      </c>
    </row>
    <row r="94" spans="1:35" ht="12" customHeight="1">
      <c r="A94" s="43" t="str">
        <f>'t1'!A94</f>
        <v>architetti dirig. con incarico di struttura semplice</v>
      </c>
      <c r="B94" s="62" t="str">
        <f>'t1'!B94</f>
        <v>PD0S03</v>
      </c>
      <c r="C94" s="54">
        <f t="shared" si="16"/>
        <v>11.44</v>
      </c>
      <c r="D94" s="150">
        <f t="shared" si="17"/>
        <v>38114</v>
      </c>
      <c r="E94" s="150">
        <f t="shared" si="11"/>
        <v>0</v>
      </c>
      <c r="F94" s="150">
        <f t="shared" si="12"/>
        <v>4001</v>
      </c>
      <c r="G94" s="150">
        <f t="shared" si="13"/>
        <v>0</v>
      </c>
      <c r="H94" s="150">
        <f t="shared" si="14"/>
        <v>0</v>
      </c>
      <c r="I94" s="151">
        <f t="shared" si="15"/>
        <v>0</v>
      </c>
      <c r="J94" s="101">
        <f t="shared" si="18"/>
        <v>42115</v>
      </c>
      <c r="K94" s="3">
        <f>'t1'!N94</f>
        <v>1</v>
      </c>
      <c r="AA94" s="54">
        <v>11.44</v>
      </c>
      <c r="AB94" s="52">
        <v>38114</v>
      </c>
      <c r="AC94" s="52"/>
      <c r="AD94" s="52">
        <v>4001</v>
      </c>
      <c r="AE94" s="52"/>
      <c r="AF94" s="52"/>
      <c r="AG94" s="53"/>
      <c r="AH94" s="101">
        <f t="shared" si="10"/>
        <v>42115</v>
      </c>
      <c r="AI94" s="3">
        <f>'t1'!AL94</f>
        <v>1</v>
      </c>
    </row>
    <row r="95" spans="1:35" ht="12" customHeight="1">
      <c r="A95" s="43" t="str">
        <f>'t1'!A95</f>
        <v>architetti dirig. con altri incar.prof.li</v>
      </c>
      <c r="B95" s="62" t="str">
        <f>'t1'!B95</f>
        <v>PD0A03</v>
      </c>
      <c r="C95" s="54">
        <f t="shared" si="16"/>
        <v>0</v>
      </c>
      <c r="D95" s="150">
        <f t="shared" si="17"/>
        <v>0</v>
      </c>
      <c r="E95" s="150">
        <f t="shared" si="11"/>
        <v>0</v>
      </c>
      <c r="F95" s="150">
        <f t="shared" si="12"/>
        <v>0</v>
      </c>
      <c r="G95" s="150">
        <f t="shared" si="13"/>
        <v>0</v>
      </c>
      <c r="H95" s="150">
        <f t="shared" si="14"/>
        <v>0</v>
      </c>
      <c r="I95" s="151">
        <f t="shared" si="15"/>
        <v>0</v>
      </c>
      <c r="J95" s="101">
        <f t="shared" si="18"/>
        <v>0</v>
      </c>
      <c r="K95" s="3">
        <f>'t1'!N95</f>
        <v>0</v>
      </c>
      <c r="AA95" s="54"/>
      <c r="AB95" s="52"/>
      <c r="AC95" s="52"/>
      <c r="AD95" s="52"/>
      <c r="AE95" s="52"/>
      <c r="AF95" s="52"/>
      <c r="AG95" s="53"/>
      <c r="AH95" s="101">
        <f t="shared" si="10"/>
        <v>0</v>
      </c>
      <c r="AI95" s="3">
        <f>'t1'!AL95</f>
        <v>0</v>
      </c>
    </row>
    <row r="96" spans="1:35" ht="12" customHeight="1">
      <c r="A96" s="43" t="str">
        <f>'t1'!A96</f>
        <v>architetti dir. a t.determinato(art. 15-septies dlgs.502/92)</v>
      </c>
      <c r="B96" s="62" t="str">
        <f>'t1'!B96</f>
        <v>PD0607</v>
      </c>
      <c r="C96" s="54">
        <f t="shared" si="16"/>
        <v>0</v>
      </c>
      <c r="D96" s="150">
        <f t="shared" si="17"/>
        <v>0</v>
      </c>
      <c r="E96" s="150">
        <f t="shared" si="11"/>
        <v>0</v>
      </c>
      <c r="F96" s="150">
        <f t="shared" si="12"/>
        <v>0</v>
      </c>
      <c r="G96" s="150">
        <f t="shared" si="13"/>
        <v>0</v>
      </c>
      <c r="H96" s="150">
        <f t="shared" si="14"/>
        <v>0</v>
      </c>
      <c r="I96" s="151">
        <f t="shared" si="15"/>
        <v>0</v>
      </c>
      <c r="J96" s="101">
        <f t="shared" si="18"/>
        <v>0</v>
      </c>
      <c r="K96" s="3">
        <f>'t1'!N96</f>
        <v>0</v>
      </c>
      <c r="AA96" s="54"/>
      <c r="AB96" s="52"/>
      <c r="AC96" s="52"/>
      <c r="AD96" s="52"/>
      <c r="AE96" s="52"/>
      <c r="AF96" s="52"/>
      <c r="AG96" s="53"/>
      <c r="AH96" s="101">
        <f t="shared" si="10"/>
        <v>0</v>
      </c>
      <c r="AI96" s="3">
        <f>'t1'!AL96</f>
        <v>0</v>
      </c>
    </row>
    <row r="97" spans="1:35" ht="12" customHeight="1">
      <c r="A97" s="43" t="str">
        <f>'t1'!A97</f>
        <v>geologi dirig. con incarico di struttura complessa</v>
      </c>
      <c r="B97" s="62" t="str">
        <f>'t1'!B97</f>
        <v>PD0044</v>
      </c>
      <c r="C97" s="54">
        <f t="shared" si="16"/>
        <v>0</v>
      </c>
      <c r="D97" s="150">
        <f t="shared" si="17"/>
        <v>0</v>
      </c>
      <c r="E97" s="150">
        <f t="shared" si="11"/>
        <v>0</v>
      </c>
      <c r="F97" s="150">
        <f t="shared" si="12"/>
        <v>0</v>
      </c>
      <c r="G97" s="150">
        <f t="shared" si="13"/>
        <v>0</v>
      </c>
      <c r="H97" s="150">
        <f t="shared" si="14"/>
        <v>0</v>
      </c>
      <c r="I97" s="151">
        <f t="shared" si="15"/>
        <v>0</v>
      </c>
      <c r="J97" s="101">
        <f t="shared" si="18"/>
        <v>0</v>
      </c>
      <c r="K97" s="3">
        <f>'t1'!N97</f>
        <v>0</v>
      </c>
      <c r="AA97" s="54"/>
      <c r="AB97" s="52"/>
      <c r="AC97" s="52"/>
      <c r="AD97" s="52"/>
      <c r="AE97" s="52"/>
      <c r="AF97" s="52"/>
      <c r="AG97" s="53"/>
      <c r="AH97" s="101">
        <f t="shared" si="10"/>
        <v>0</v>
      </c>
      <c r="AI97" s="3">
        <f>'t1'!AL97</f>
        <v>0</v>
      </c>
    </row>
    <row r="98" spans="1:35" ht="12" customHeight="1">
      <c r="A98" s="43" t="str">
        <f>'t1'!A98</f>
        <v>geologi dirig. con incarico di struttura semplice</v>
      </c>
      <c r="B98" s="62" t="str">
        <f>'t1'!B98</f>
        <v>PD0S43</v>
      </c>
      <c r="C98" s="54">
        <f t="shared" si="16"/>
        <v>0</v>
      </c>
      <c r="D98" s="150">
        <f t="shared" si="17"/>
        <v>0</v>
      </c>
      <c r="E98" s="150">
        <f t="shared" si="11"/>
        <v>0</v>
      </c>
      <c r="F98" s="150">
        <f t="shared" si="12"/>
        <v>0</v>
      </c>
      <c r="G98" s="150">
        <f t="shared" si="13"/>
        <v>0</v>
      </c>
      <c r="H98" s="150">
        <f t="shared" si="14"/>
        <v>0</v>
      </c>
      <c r="I98" s="151">
        <f t="shared" si="15"/>
        <v>0</v>
      </c>
      <c r="J98" s="101">
        <f t="shared" si="18"/>
        <v>0</v>
      </c>
      <c r="K98" s="3">
        <f>'t1'!N98</f>
        <v>0</v>
      </c>
      <c r="AA98" s="54"/>
      <c r="AB98" s="52"/>
      <c r="AC98" s="52"/>
      <c r="AD98" s="52"/>
      <c r="AE98" s="52"/>
      <c r="AF98" s="52"/>
      <c r="AG98" s="53"/>
      <c r="AH98" s="101">
        <f t="shared" si="10"/>
        <v>0</v>
      </c>
      <c r="AI98" s="3">
        <f>'t1'!AL98</f>
        <v>0</v>
      </c>
    </row>
    <row r="99" spans="1:35" ht="12" customHeight="1">
      <c r="A99" s="43" t="str">
        <f>'t1'!A99</f>
        <v>geologi dirig. con altri incar.prof.li</v>
      </c>
      <c r="B99" s="62" t="str">
        <f>'t1'!B99</f>
        <v>PD0A43</v>
      </c>
      <c r="C99" s="54">
        <f t="shared" si="16"/>
        <v>0</v>
      </c>
      <c r="D99" s="150">
        <f t="shared" si="17"/>
        <v>0</v>
      </c>
      <c r="E99" s="150">
        <f t="shared" si="11"/>
        <v>0</v>
      </c>
      <c r="F99" s="150">
        <f t="shared" si="12"/>
        <v>0</v>
      </c>
      <c r="G99" s="150">
        <f t="shared" si="13"/>
        <v>0</v>
      </c>
      <c r="H99" s="150">
        <f t="shared" si="14"/>
        <v>0</v>
      </c>
      <c r="I99" s="151">
        <f t="shared" si="15"/>
        <v>0</v>
      </c>
      <c r="J99" s="101">
        <f t="shared" si="18"/>
        <v>0</v>
      </c>
      <c r="K99" s="3">
        <f>'t1'!N99</f>
        <v>0</v>
      </c>
      <c r="AA99" s="54"/>
      <c r="AB99" s="52"/>
      <c r="AC99" s="52"/>
      <c r="AD99" s="52"/>
      <c r="AE99" s="52"/>
      <c r="AF99" s="52"/>
      <c r="AG99" s="53"/>
      <c r="AH99" s="101">
        <f t="shared" si="10"/>
        <v>0</v>
      </c>
      <c r="AI99" s="3">
        <f>'t1'!AL99</f>
        <v>0</v>
      </c>
    </row>
    <row r="100" spans="1:35" ht="12" customHeight="1">
      <c r="A100" s="43" t="str">
        <f>'t1'!A100</f>
        <v>geologi  dir. a t. determinato(art. 15-septies dlgs. 502/92)</v>
      </c>
      <c r="B100" s="62" t="str">
        <f>'t1'!B100</f>
        <v>PD0608</v>
      </c>
      <c r="C100" s="54">
        <f t="shared" si="16"/>
        <v>0</v>
      </c>
      <c r="D100" s="150">
        <f t="shared" si="17"/>
        <v>0</v>
      </c>
      <c r="E100" s="150">
        <f t="shared" si="11"/>
        <v>0</v>
      </c>
      <c r="F100" s="150">
        <f t="shared" si="12"/>
        <v>0</v>
      </c>
      <c r="G100" s="150">
        <f t="shared" si="13"/>
        <v>0</v>
      </c>
      <c r="H100" s="150">
        <f t="shared" si="14"/>
        <v>0</v>
      </c>
      <c r="I100" s="151">
        <f t="shared" si="15"/>
        <v>0</v>
      </c>
      <c r="J100" s="101">
        <f t="shared" si="18"/>
        <v>0</v>
      </c>
      <c r="K100" s="3">
        <f>'t1'!N100</f>
        <v>0</v>
      </c>
      <c r="AA100" s="54"/>
      <c r="AB100" s="52"/>
      <c r="AC100" s="52"/>
      <c r="AD100" s="52"/>
      <c r="AE100" s="52"/>
      <c r="AF100" s="52"/>
      <c r="AG100" s="53"/>
      <c r="AH100" s="101">
        <f t="shared" si="10"/>
        <v>0</v>
      </c>
      <c r="AI100" s="3">
        <f>'t1'!AL100</f>
        <v>0</v>
      </c>
    </row>
    <row r="101" spans="1:35" ht="12" customHeight="1">
      <c r="A101" s="43" t="str">
        <f>'t1'!A101</f>
        <v>assistente religioso - d</v>
      </c>
      <c r="B101" s="62" t="str">
        <f>'t1'!B101</f>
        <v>P16006</v>
      </c>
      <c r="C101" s="54">
        <f t="shared" si="16"/>
        <v>0</v>
      </c>
      <c r="D101" s="150">
        <f t="shared" si="17"/>
        <v>0</v>
      </c>
      <c r="E101" s="150">
        <f t="shared" si="11"/>
        <v>0</v>
      </c>
      <c r="F101" s="150">
        <f t="shared" si="12"/>
        <v>0</v>
      </c>
      <c r="G101" s="150">
        <f t="shared" si="13"/>
        <v>0</v>
      </c>
      <c r="H101" s="150">
        <f t="shared" si="14"/>
        <v>0</v>
      </c>
      <c r="I101" s="151">
        <f t="shared" si="15"/>
        <v>0</v>
      </c>
      <c r="J101" s="101">
        <f t="shared" si="18"/>
        <v>0</v>
      </c>
      <c r="K101" s="3">
        <f>'t1'!N101</f>
        <v>0</v>
      </c>
      <c r="AA101" s="54"/>
      <c r="AB101" s="52"/>
      <c r="AC101" s="52"/>
      <c r="AD101" s="52"/>
      <c r="AE101" s="52"/>
      <c r="AF101" s="52"/>
      <c r="AG101" s="53"/>
      <c r="AH101" s="101">
        <f t="shared" si="10"/>
        <v>0</v>
      </c>
      <c r="AI101" s="3">
        <f>'t1'!AL101</f>
        <v>0</v>
      </c>
    </row>
    <row r="102" spans="1:35" ht="12" customHeight="1">
      <c r="A102" s="43" t="str">
        <f>'t1'!A102</f>
        <v>profilo atipico ruolo professionale</v>
      </c>
      <c r="B102" s="62" t="str">
        <f>'t1'!B102</f>
        <v>P00062</v>
      </c>
      <c r="C102" s="54">
        <f t="shared" si="16"/>
        <v>0</v>
      </c>
      <c r="D102" s="150">
        <f t="shared" si="17"/>
        <v>0</v>
      </c>
      <c r="E102" s="150">
        <f t="shared" si="11"/>
        <v>0</v>
      </c>
      <c r="F102" s="150">
        <f t="shared" si="12"/>
        <v>0</v>
      </c>
      <c r="G102" s="150">
        <f t="shared" si="13"/>
        <v>0</v>
      </c>
      <c r="H102" s="150">
        <f t="shared" si="14"/>
        <v>0</v>
      </c>
      <c r="I102" s="151">
        <f t="shared" si="15"/>
        <v>0</v>
      </c>
      <c r="J102" s="101">
        <f t="shared" si="18"/>
        <v>0</v>
      </c>
      <c r="K102" s="3">
        <f>'t1'!N102</f>
        <v>0</v>
      </c>
      <c r="AA102" s="54"/>
      <c r="AB102" s="52"/>
      <c r="AC102" s="52"/>
      <c r="AD102" s="52"/>
      <c r="AE102" s="52"/>
      <c r="AF102" s="52"/>
      <c r="AG102" s="53"/>
      <c r="AH102" s="101">
        <f t="shared" si="10"/>
        <v>0</v>
      </c>
      <c r="AI102" s="3">
        <f>'t1'!AL102</f>
        <v>0</v>
      </c>
    </row>
    <row r="103" spans="1:35" ht="12" customHeight="1">
      <c r="A103" s="43" t="str">
        <f>'t1'!A103</f>
        <v>analisti dirig. con incarico di struttura complessa</v>
      </c>
      <c r="B103" s="62" t="str">
        <f>'t1'!B103</f>
        <v>TD0002</v>
      </c>
      <c r="C103" s="54">
        <f t="shared" si="16"/>
        <v>0</v>
      </c>
      <c r="D103" s="150">
        <f t="shared" si="17"/>
        <v>0</v>
      </c>
      <c r="E103" s="150">
        <f t="shared" si="11"/>
        <v>0</v>
      </c>
      <c r="F103" s="150">
        <f t="shared" si="12"/>
        <v>0</v>
      </c>
      <c r="G103" s="150">
        <f t="shared" si="13"/>
        <v>0</v>
      </c>
      <c r="H103" s="150">
        <f t="shared" si="14"/>
        <v>0</v>
      </c>
      <c r="I103" s="151">
        <f t="shared" si="15"/>
        <v>0</v>
      </c>
      <c r="J103" s="101">
        <f aca="true" t="shared" si="19" ref="J103:J134">(D103+E103+F103+G103+H103)-I103</f>
        <v>0</v>
      </c>
      <c r="K103" s="3">
        <f>'t1'!N103</f>
        <v>0</v>
      </c>
      <c r="AA103" s="54"/>
      <c r="AB103" s="52"/>
      <c r="AC103" s="52"/>
      <c r="AD103" s="52"/>
      <c r="AE103" s="52"/>
      <c r="AF103" s="52"/>
      <c r="AG103" s="53"/>
      <c r="AH103" s="101">
        <f t="shared" si="10"/>
        <v>0</v>
      </c>
      <c r="AI103" s="3">
        <f>'t1'!AL103</f>
        <v>0</v>
      </c>
    </row>
    <row r="104" spans="1:35" ht="12" customHeight="1">
      <c r="A104" s="43" t="str">
        <f>'t1'!A104</f>
        <v>analisti dirig. con incarico di struttura semplice</v>
      </c>
      <c r="B104" s="62" t="str">
        <f>'t1'!B104</f>
        <v>TD0S01</v>
      </c>
      <c r="C104" s="54">
        <f t="shared" si="16"/>
        <v>12</v>
      </c>
      <c r="D104" s="150">
        <f t="shared" si="17"/>
        <v>39979</v>
      </c>
      <c r="E104" s="150">
        <f t="shared" si="11"/>
        <v>0</v>
      </c>
      <c r="F104" s="150">
        <f t="shared" si="12"/>
        <v>4365</v>
      </c>
      <c r="G104" s="150">
        <f t="shared" si="13"/>
        <v>0</v>
      </c>
      <c r="H104" s="150">
        <f t="shared" si="14"/>
        <v>0</v>
      </c>
      <c r="I104" s="151">
        <f t="shared" si="15"/>
        <v>0</v>
      </c>
      <c r="J104" s="101">
        <f t="shared" si="19"/>
        <v>44344</v>
      </c>
      <c r="K104" s="3">
        <f>'t1'!N104</f>
        <v>1</v>
      </c>
      <c r="AA104" s="54">
        <v>12</v>
      </c>
      <c r="AB104" s="52">
        <v>39979</v>
      </c>
      <c r="AC104" s="52"/>
      <c r="AD104" s="52">
        <v>4365</v>
      </c>
      <c r="AE104" s="52"/>
      <c r="AF104" s="52"/>
      <c r="AG104" s="53"/>
      <c r="AH104" s="101">
        <f t="shared" si="10"/>
        <v>44344</v>
      </c>
      <c r="AI104" s="3">
        <f>'t1'!AL104</f>
        <v>1</v>
      </c>
    </row>
    <row r="105" spans="1:35" ht="12" customHeight="1">
      <c r="A105" s="43" t="str">
        <f>'t1'!A105</f>
        <v>analisti dirig. con altri incar.prof.li</v>
      </c>
      <c r="B105" s="62" t="str">
        <f>'t1'!B105</f>
        <v>TD0A01</v>
      </c>
      <c r="C105" s="54">
        <f t="shared" si="16"/>
        <v>29.84</v>
      </c>
      <c r="D105" s="150">
        <f t="shared" si="17"/>
        <v>99404</v>
      </c>
      <c r="E105" s="150">
        <f t="shared" si="11"/>
        <v>0</v>
      </c>
      <c r="F105" s="150">
        <f t="shared" si="12"/>
        <v>9842</v>
      </c>
      <c r="G105" s="150">
        <f t="shared" si="13"/>
        <v>0</v>
      </c>
      <c r="H105" s="150">
        <f t="shared" si="14"/>
        <v>0</v>
      </c>
      <c r="I105" s="151">
        <f t="shared" si="15"/>
        <v>0</v>
      </c>
      <c r="J105" s="101">
        <f t="shared" si="19"/>
        <v>109246</v>
      </c>
      <c r="K105" s="3">
        <f>'t1'!N105</f>
        <v>1</v>
      </c>
      <c r="AA105" s="54">
        <v>29.84</v>
      </c>
      <c r="AB105" s="52">
        <v>99404</v>
      </c>
      <c r="AC105" s="52"/>
      <c r="AD105" s="52">
        <v>9842</v>
      </c>
      <c r="AE105" s="52"/>
      <c r="AF105" s="52"/>
      <c r="AG105" s="53"/>
      <c r="AH105" s="101">
        <f t="shared" si="10"/>
        <v>109246</v>
      </c>
      <c r="AI105" s="3">
        <f>'t1'!AL105</f>
        <v>1</v>
      </c>
    </row>
    <row r="106" spans="1:35" ht="12" customHeight="1">
      <c r="A106" s="43" t="str">
        <f>'t1'!A106</f>
        <v>analisti dir. a t. determinato(art. 15-septies dlgs. 502/92)</v>
      </c>
      <c r="B106" s="62" t="str">
        <f>'t1'!B106</f>
        <v>TD0609</v>
      </c>
      <c r="C106" s="54">
        <f t="shared" si="16"/>
        <v>12</v>
      </c>
      <c r="D106" s="150">
        <f t="shared" si="17"/>
        <v>39979</v>
      </c>
      <c r="E106" s="150">
        <f t="shared" si="11"/>
        <v>0</v>
      </c>
      <c r="F106" s="150">
        <f t="shared" si="12"/>
        <v>6923</v>
      </c>
      <c r="G106" s="150">
        <f t="shared" si="13"/>
        <v>0</v>
      </c>
      <c r="H106" s="150">
        <f t="shared" si="14"/>
        <v>0</v>
      </c>
      <c r="I106" s="151">
        <f t="shared" si="15"/>
        <v>0</v>
      </c>
      <c r="J106" s="101">
        <f t="shared" si="19"/>
        <v>46902</v>
      </c>
      <c r="K106" s="3">
        <f>'t1'!N106</f>
        <v>1</v>
      </c>
      <c r="AA106" s="54">
        <v>12</v>
      </c>
      <c r="AB106" s="52">
        <v>39979</v>
      </c>
      <c r="AC106" s="52"/>
      <c r="AD106" s="52">
        <v>6923</v>
      </c>
      <c r="AE106" s="52"/>
      <c r="AF106" s="52"/>
      <c r="AG106" s="53"/>
      <c r="AH106" s="101">
        <f t="shared" si="10"/>
        <v>46902</v>
      </c>
      <c r="AI106" s="3">
        <f>'t1'!AL106</f>
        <v>1</v>
      </c>
    </row>
    <row r="107" spans="1:35" ht="12" customHeight="1">
      <c r="A107" s="43" t="str">
        <f>'t1'!A107</f>
        <v>statistico dirig. con incarico di struttura complessa</v>
      </c>
      <c r="B107" s="62" t="str">
        <f>'t1'!B107</f>
        <v>TD0071</v>
      </c>
      <c r="C107" s="54">
        <f t="shared" si="16"/>
        <v>12</v>
      </c>
      <c r="D107" s="150">
        <f t="shared" si="17"/>
        <v>39979</v>
      </c>
      <c r="E107" s="150">
        <f t="shared" si="11"/>
        <v>296</v>
      </c>
      <c r="F107" s="150">
        <f t="shared" si="12"/>
        <v>5512</v>
      </c>
      <c r="G107" s="150">
        <f t="shared" si="13"/>
        <v>0</v>
      </c>
      <c r="H107" s="150">
        <f t="shared" si="14"/>
        <v>0</v>
      </c>
      <c r="I107" s="151">
        <f t="shared" si="15"/>
        <v>0</v>
      </c>
      <c r="J107" s="101">
        <f t="shared" si="19"/>
        <v>45787</v>
      </c>
      <c r="K107" s="3">
        <f>'t1'!N107</f>
        <v>1</v>
      </c>
      <c r="AA107" s="54">
        <v>12</v>
      </c>
      <c r="AB107" s="52">
        <v>39979</v>
      </c>
      <c r="AC107" s="52">
        <v>296</v>
      </c>
      <c r="AD107" s="52">
        <v>5512</v>
      </c>
      <c r="AE107" s="52"/>
      <c r="AF107" s="52"/>
      <c r="AG107" s="53"/>
      <c r="AH107" s="101">
        <f t="shared" si="10"/>
        <v>45787</v>
      </c>
      <c r="AI107" s="3">
        <f>'t1'!AL107</f>
        <v>1</v>
      </c>
    </row>
    <row r="108" spans="1:35" ht="12" customHeight="1">
      <c r="A108" s="43" t="str">
        <f>'t1'!A108</f>
        <v>statistico dirig. con incarico di struttura semplice</v>
      </c>
      <c r="B108" s="62" t="str">
        <f>'t1'!B108</f>
        <v>TD0S70</v>
      </c>
      <c r="C108" s="54">
        <f t="shared" si="16"/>
        <v>0</v>
      </c>
      <c r="D108" s="150">
        <f t="shared" si="17"/>
        <v>0</v>
      </c>
      <c r="E108" s="150">
        <f t="shared" si="11"/>
        <v>0</v>
      </c>
      <c r="F108" s="150">
        <f t="shared" si="12"/>
        <v>0</v>
      </c>
      <c r="G108" s="150">
        <f t="shared" si="13"/>
        <v>0</v>
      </c>
      <c r="H108" s="150">
        <f t="shared" si="14"/>
        <v>0</v>
      </c>
      <c r="I108" s="151">
        <f t="shared" si="15"/>
        <v>0</v>
      </c>
      <c r="J108" s="101">
        <f t="shared" si="19"/>
        <v>0</v>
      </c>
      <c r="K108" s="3">
        <f>'t1'!N108</f>
        <v>0</v>
      </c>
      <c r="AA108" s="54"/>
      <c r="AB108" s="52"/>
      <c r="AC108" s="52"/>
      <c r="AD108" s="52"/>
      <c r="AE108" s="52"/>
      <c r="AF108" s="52"/>
      <c r="AG108" s="53"/>
      <c r="AH108" s="101">
        <f t="shared" si="10"/>
        <v>0</v>
      </c>
      <c r="AI108" s="3">
        <f>'t1'!AL108</f>
        <v>0</v>
      </c>
    </row>
    <row r="109" spans="1:35" ht="12" customHeight="1">
      <c r="A109" s="43" t="str">
        <f>'t1'!A109</f>
        <v>statistico dirig. con altri incar.prof.li</v>
      </c>
      <c r="B109" s="62" t="str">
        <f>'t1'!B109</f>
        <v>TD0A70</v>
      </c>
      <c r="C109" s="54">
        <f t="shared" si="16"/>
        <v>29.76</v>
      </c>
      <c r="D109" s="150">
        <f t="shared" si="17"/>
        <v>99132</v>
      </c>
      <c r="E109" s="150">
        <f t="shared" si="11"/>
        <v>0</v>
      </c>
      <c r="F109" s="150">
        <f t="shared" si="12"/>
        <v>9939</v>
      </c>
      <c r="G109" s="150">
        <f t="shared" si="13"/>
        <v>0</v>
      </c>
      <c r="H109" s="150">
        <f t="shared" si="14"/>
        <v>0</v>
      </c>
      <c r="I109" s="151">
        <f t="shared" si="15"/>
        <v>0</v>
      </c>
      <c r="J109" s="101">
        <f t="shared" si="19"/>
        <v>109071</v>
      </c>
      <c r="K109" s="3">
        <f>'t1'!N109</f>
        <v>1</v>
      </c>
      <c r="AA109" s="54">
        <v>29.76</v>
      </c>
      <c r="AB109" s="52">
        <v>99132</v>
      </c>
      <c r="AC109" s="52"/>
      <c r="AD109" s="52">
        <v>9939</v>
      </c>
      <c r="AE109" s="52"/>
      <c r="AF109" s="52"/>
      <c r="AG109" s="53"/>
      <c r="AH109" s="101">
        <f t="shared" si="10"/>
        <v>109071</v>
      </c>
      <c r="AI109" s="3">
        <f>'t1'!AL109</f>
        <v>1</v>
      </c>
    </row>
    <row r="110" spans="1:35" ht="12" customHeight="1">
      <c r="A110" s="43" t="str">
        <f>'t1'!A110</f>
        <v>statistico dir. a t.determinato(art. 15-septies dlgs.502/92)</v>
      </c>
      <c r="B110" s="62" t="str">
        <f>'t1'!B110</f>
        <v>TD0610</v>
      </c>
      <c r="C110" s="54">
        <f t="shared" si="16"/>
        <v>0</v>
      </c>
      <c r="D110" s="150">
        <f t="shared" si="17"/>
        <v>0</v>
      </c>
      <c r="E110" s="150">
        <f t="shared" si="11"/>
        <v>0</v>
      </c>
      <c r="F110" s="150">
        <f t="shared" si="12"/>
        <v>0</v>
      </c>
      <c r="G110" s="150">
        <f t="shared" si="13"/>
        <v>0</v>
      </c>
      <c r="H110" s="150">
        <f t="shared" si="14"/>
        <v>0</v>
      </c>
      <c r="I110" s="151">
        <f t="shared" si="15"/>
        <v>0</v>
      </c>
      <c r="J110" s="101">
        <f t="shared" si="19"/>
        <v>0</v>
      </c>
      <c r="K110" s="3">
        <f>'t1'!N110</f>
        <v>0</v>
      </c>
      <c r="AA110" s="54"/>
      <c r="AB110" s="52"/>
      <c r="AC110" s="52"/>
      <c r="AD110" s="52"/>
      <c r="AE110" s="52"/>
      <c r="AF110" s="52"/>
      <c r="AG110" s="53"/>
      <c r="AH110" s="101">
        <f t="shared" si="10"/>
        <v>0</v>
      </c>
      <c r="AI110" s="3">
        <f>'t1'!AL110</f>
        <v>0</v>
      </c>
    </row>
    <row r="111" spans="1:35" ht="12" customHeight="1">
      <c r="A111" s="43" t="str">
        <f>'t1'!A111</f>
        <v>sociologo dirig. con incarico di struttura complessa</v>
      </c>
      <c r="B111" s="62" t="str">
        <f>'t1'!B111</f>
        <v>TD0068</v>
      </c>
      <c r="C111" s="54">
        <f t="shared" si="16"/>
        <v>12</v>
      </c>
      <c r="D111" s="150">
        <f t="shared" si="17"/>
        <v>39979</v>
      </c>
      <c r="E111" s="150">
        <f t="shared" si="11"/>
        <v>22</v>
      </c>
      <c r="F111" s="150">
        <f t="shared" si="12"/>
        <v>7063</v>
      </c>
      <c r="G111" s="150">
        <f t="shared" si="13"/>
        <v>0</v>
      </c>
      <c r="H111" s="150">
        <f t="shared" si="14"/>
        <v>0</v>
      </c>
      <c r="I111" s="151">
        <f t="shared" si="15"/>
        <v>0</v>
      </c>
      <c r="J111" s="101">
        <f t="shared" si="19"/>
        <v>47064</v>
      </c>
      <c r="K111" s="3">
        <f>'t1'!N111</f>
        <v>1</v>
      </c>
      <c r="AA111" s="54">
        <v>12</v>
      </c>
      <c r="AB111" s="52">
        <v>39979</v>
      </c>
      <c r="AC111" s="52">
        <v>22</v>
      </c>
      <c r="AD111" s="52">
        <v>7063</v>
      </c>
      <c r="AE111" s="52"/>
      <c r="AF111" s="52"/>
      <c r="AG111" s="53"/>
      <c r="AH111" s="101">
        <f t="shared" si="10"/>
        <v>47064</v>
      </c>
      <c r="AI111" s="3">
        <f>'t1'!AL111</f>
        <v>1</v>
      </c>
    </row>
    <row r="112" spans="1:35" ht="12" customHeight="1">
      <c r="A112" s="43" t="str">
        <f>'t1'!A112</f>
        <v>sociologo dirig. con incarico di struttura semplice</v>
      </c>
      <c r="B112" s="62" t="str">
        <f>'t1'!B112</f>
        <v>TD0S67</v>
      </c>
      <c r="C112" s="54">
        <f t="shared" si="16"/>
        <v>12</v>
      </c>
      <c r="D112" s="150">
        <f t="shared" si="17"/>
        <v>39979</v>
      </c>
      <c r="E112" s="150">
        <f t="shared" si="11"/>
        <v>112</v>
      </c>
      <c r="F112" s="150">
        <f t="shared" si="12"/>
        <v>4049</v>
      </c>
      <c r="G112" s="150">
        <f t="shared" si="13"/>
        <v>0</v>
      </c>
      <c r="H112" s="150">
        <f t="shared" si="14"/>
        <v>0</v>
      </c>
      <c r="I112" s="151">
        <f t="shared" si="15"/>
        <v>0</v>
      </c>
      <c r="J112" s="101">
        <f t="shared" si="19"/>
        <v>44140</v>
      </c>
      <c r="K112" s="3">
        <f>'t1'!N112</f>
        <v>1</v>
      </c>
      <c r="AA112" s="54">
        <v>12</v>
      </c>
      <c r="AB112" s="52">
        <v>39979</v>
      </c>
      <c r="AC112" s="52">
        <v>112</v>
      </c>
      <c r="AD112" s="52">
        <v>4049</v>
      </c>
      <c r="AE112" s="52"/>
      <c r="AF112" s="52"/>
      <c r="AG112" s="53"/>
      <c r="AH112" s="101">
        <f t="shared" si="10"/>
        <v>44140</v>
      </c>
      <c r="AI112" s="3">
        <f>'t1'!AL112</f>
        <v>1</v>
      </c>
    </row>
    <row r="113" spans="1:35" ht="12" customHeight="1">
      <c r="A113" s="43" t="str">
        <f>'t1'!A113</f>
        <v>sociologo dirig. con altri incar.prof.li</v>
      </c>
      <c r="B113" s="62" t="str">
        <f>'t1'!B113</f>
        <v>TD0A67</v>
      </c>
      <c r="C113" s="54">
        <f t="shared" si="16"/>
        <v>12</v>
      </c>
      <c r="D113" s="150">
        <f t="shared" si="17"/>
        <v>39979</v>
      </c>
      <c r="E113" s="150">
        <f t="shared" si="11"/>
        <v>0</v>
      </c>
      <c r="F113" s="150">
        <f t="shared" si="12"/>
        <v>3406</v>
      </c>
      <c r="G113" s="150">
        <f t="shared" si="13"/>
        <v>0</v>
      </c>
      <c r="H113" s="150">
        <f t="shared" si="14"/>
        <v>0</v>
      </c>
      <c r="I113" s="151">
        <f t="shared" si="15"/>
        <v>0</v>
      </c>
      <c r="J113" s="101">
        <f t="shared" si="19"/>
        <v>43385</v>
      </c>
      <c r="K113" s="3">
        <f>'t1'!N113</f>
        <v>1</v>
      </c>
      <c r="AA113" s="54">
        <v>12</v>
      </c>
      <c r="AB113" s="52">
        <v>39979</v>
      </c>
      <c r="AC113" s="52"/>
      <c r="AD113" s="52">
        <v>3406</v>
      </c>
      <c r="AE113" s="52"/>
      <c r="AF113" s="52"/>
      <c r="AG113" s="53"/>
      <c r="AH113" s="101">
        <f t="shared" si="10"/>
        <v>43385</v>
      </c>
      <c r="AI113" s="3">
        <f>'t1'!AL113</f>
        <v>1</v>
      </c>
    </row>
    <row r="114" spans="1:35" ht="12" customHeight="1">
      <c r="A114" s="43" t="str">
        <f>'t1'!A114</f>
        <v>sociologo dir. a t. determinato(art.15-septies dlgs. 502/92)</v>
      </c>
      <c r="B114" s="62" t="str">
        <f>'t1'!B114</f>
        <v>TD0611</v>
      </c>
      <c r="C114" s="54">
        <f t="shared" si="16"/>
        <v>0</v>
      </c>
      <c r="D114" s="150">
        <f t="shared" si="17"/>
        <v>0</v>
      </c>
      <c r="E114" s="150">
        <f t="shared" si="11"/>
        <v>0</v>
      </c>
      <c r="F114" s="150">
        <f t="shared" si="12"/>
        <v>0</v>
      </c>
      <c r="G114" s="150">
        <f t="shared" si="13"/>
        <v>0</v>
      </c>
      <c r="H114" s="150">
        <f t="shared" si="14"/>
        <v>0</v>
      </c>
      <c r="I114" s="151">
        <f t="shared" si="15"/>
        <v>0</v>
      </c>
      <c r="J114" s="101">
        <f t="shared" si="19"/>
        <v>0</v>
      </c>
      <c r="K114" s="3">
        <f>'t1'!N114</f>
        <v>0</v>
      </c>
      <c r="AA114" s="54"/>
      <c r="AB114" s="52"/>
      <c r="AC114" s="52"/>
      <c r="AD114" s="52"/>
      <c r="AE114" s="52"/>
      <c r="AF114" s="52"/>
      <c r="AG114" s="53"/>
      <c r="AH114" s="101">
        <f t="shared" si="10"/>
        <v>0</v>
      </c>
      <c r="AI114" s="3">
        <f>'t1'!AL114</f>
        <v>0</v>
      </c>
    </row>
    <row r="115" spans="1:35" ht="12" customHeight="1">
      <c r="A115" s="43" t="str">
        <f>'t1'!A115</f>
        <v>collab.re prof.le assistente sociale esperto - ds</v>
      </c>
      <c r="B115" s="62" t="str">
        <f>'t1'!B115</f>
        <v>T18025</v>
      </c>
      <c r="C115" s="54">
        <f t="shared" si="16"/>
        <v>160</v>
      </c>
      <c r="D115" s="150">
        <f t="shared" si="17"/>
        <v>317728</v>
      </c>
      <c r="E115" s="150">
        <f t="shared" si="11"/>
        <v>22687</v>
      </c>
      <c r="F115" s="150">
        <f t="shared" si="12"/>
        <v>35278</v>
      </c>
      <c r="G115" s="150">
        <f t="shared" si="13"/>
        <v>0</v>
      </c>
      <c r="H115" s="150">
        <f t="shared" si="14"/>
        <v>0</v>
      </c>
      <c r="I115" s="151">
        <f t="shared" si="15"/>
        <v>0</v>
      </c>
      <c r="J115" s="101">
        <f t="shared" si="19"/>
        <v>375693</v>
      </c>
      <c r="K115" s="3">
        <f>'t1'!N115</f>
        <v>1</v>
      </c>
      <c r="AA115" s="54">
        <v>160</v>
      </c>
      <c r="AB115" s="52">
        <v>317728</v>
      </c>
      <c r="AC115" s="52">
        <v>22687</v>
      </c>
      <c r="AD115" s="52">
        <v>35278</v>
      </c>
      <c r="AE115" s="52"/>
      <c r="AF115" s="52"/>
      <c r="AG115" s="53"/>
      <c r="AH115" s="101">
        <f t="shared" si="10"/>
        <v>375693</v>
      </c>
      <c r="AI115" s="3">
        <f>'t1'!AL115</f>
        <v>1</v>
      </c>
    </row>
    <row r="116" spans="1:35" ht="12" customHeight="1">
      <c r="A116" s="43" t="str">
        <f>'t1'!A116</f>
        <v>collab.re prof.le assistente sociale - d</v>
      </c>
      <c r="B116" s="62" t="str">
        <f>'t1'!B116</f>
        <v>T16024</v>
      </c>
      <c r="C116" s="54">
        <f t="shared" si="16"/>
        <v>720.66</v>
      </c>
      <c r="D116" s="150">
        <f t="shared" si="17"/>
        <v>1328397</v>
      </c>
      <c r="E116" s="150">
        <f t="shared" si="11"/>
        <v>169820</v>
      </c>
      <c r="F116" s="150">
        <f t="shared" si="12"/>
        <v>125862</v>
      </c>
      <c r="G116" s="150">
        <f t="shared" si="13"/>
        <v>0</v>
      </c>
      <c r="H116" s="150">
        <f t="shared" si="14"/>
        <v>0</v>
      </c>
      <c r="I116" s="151">
        <f t="shared" si="15"/>
        <v>81</v>
      </c>
      <c r="J116" s="101">
        <f t="shared" si="19"/>
        <v>1623998</v>
      </c>
      <c r="K116" s="3">
        <f>'t1'!N116</f>
        <v>1</v>
      </c>
      <c r="AA116" s="54">
        <v>720.66</v>
      </c>
      <c r="AB116" s="52">
        <v>1328397</v>
      </c>
      <c r="AC116" s="52">
        <v>169820</v>
      </c>
      <c r="AD116" s="52">
        <v>125862</v>
      </c>
      <c r="AE116" s="52"/>
      <c r="AF116" s="52"/>
      <c r="AG116" s="53">
        <v>81</v>
      </c>
      <c r="AH116" s="101">
        <f t="shared" si="10"/>
        <v>1623998</v>
      </c>
      <c r="AI116" s="3">
        <f>'t1'!AL116</f>
        <v>1</v>
      </c>
    </row>
    <row r="117" spans="1:35" ht="12" customHeight="1">
      <c r="A117" s="43" t="str">
        <f>'t1'!A117</f>
        <v>collab.re tec. - prof.le esperto - ds</v>
      </c>
      <c r="B117" s="62" t="str">
        <f>'t1'!B117</f>
        <v>T18027</v>
      </c>
      <c r="C117" s="54">
        <f t="shared" si="16"/>
        <v>115</v>
      </c>
      <c r="D117" s="150">
        <f t="shared" si="17"/>
        <v>229684</v>
      </c>
      <c r="E117" s="150">
        <f t="shared" si="11"/>
        <v>4515</v>
      </c>
      <c r="F117" s="150">
        <f t="shared" si="12"/>
        <v>23229</v>
      </c>
      <c r="G117" s="150">
        <f t="shared" si="13"/>
        <v>0</v>
      </c>
      <c r="H117" s="150">
        <f t="shared" si="14"/>
        <v>0</v>
      </c>
      <c r="I117" s="151">
        <f t="shared" si="15"/>
        <v>0</v>
      </c>
      <c r="J117" s="101">
        <f t="shared" si="19"/>
        <v>257428</v>
      </c>
      <c r="K117" s="3">
        <f>'t1'!N117</f>
        <v>1</v>
      </c>
      <c r="AA117" s="54">
        <v>115</v>
      </c>
      <c r="AB117" s="52">
        <v>229684</v>
      </c>
      <c r="AC117" s="52">
        <v>4515</v>
      </c>
      <c r="AD117" s="52">
        <v>23229</v>
      </c>
      <c r="AE117" s="52"/>
      <c r="AF117" s="52"/>
      <c r="AG117" s="53"/>
      <c r="AH117" s="101">
        <f t="shared" si="10"/>
        <v>257428</v>
      </c>
      <c r="AI117" s="3">
        <f>'t1'!AL117</f>
        <v>1</v>
      </c>
    </row>
    <row r="118" spans="1:35" ht="12" customHeight="1">
      <c r="A118" s="43" t="str">
        <f>'t1'!A118</f>
        <v>collab.re tec. - prof.le - d</v>
      </c>
      <c r="B118" s="62" t="str">
        <f>'t1'!B118</f>
        <v>T16026</v>
      </c>
      <c r="C118" s="54">
        <f t="shared" si="16"/>
        <v>388.8</v>
      </c>
      <c r="D118" s="150">
        <f t="shared" si="17"/>
        <v>702195</v>
      </c>
      <c r="E118" s="150">
        <f t="shared" si="11"/>
        <v>20581</v>
      </c>
      <c r="F118" s="150">
        <f t="shared" si="12"/>
        <v>64135</v>
      </c>
      <c r="G118" s="150">
        <f t="shared" si="13"/>
        <v>0</v>
      </c>
      <c r="H118" s="150">
        <f t="shared" si="14"/>
        <v>0</v>
      </c>
      <c r="I118" s="151">
        <f t="shared" si="15"/>
        <v>725</v>
      </c>
      <c r="J118" s="101">
        <f t="shared" si="19"/>
        <v>786186</v>
      </c>
      <c r="K118" s="3">
        <f>'t1'!N118</f>
        <v>1</v>
      </c>
      <c r="AA118" s="54">
        <v>388.8</v>
      </c>
      <c r="AB118" s="52">
        <v>702195</v>
      </c>
      <c r="AC118" s="52">
        <v>20581</v>
      </c>
      <c r="AD118" s="52">
        <v>64135</v>
      </c>
      <c r="AE118" s="52"/>
      <c r="AF118" s="52"/>
      <c r="AG118" s="53">
        <v>725</v>
      </c>
      <c r="AH118" s="101">
        <f t="shared" si="10"/>
        <v>786186</v>
      </c>
      <c r="AI118" s="3">
        <f>'t1'!AL118</f>
        <v>1</v>
      </c>
    </row>
    <row r="119" spans="1:35" ht="12" customHeight="1">
      <c r="A119" s="43" t="str">
        <f>'t1'!A119</f>
        <v>oper.re prof.le assistente soc. - c</v>
      </c>
      <c r="B119" s="62" t="str">
        <f>'t1'!B119</f>
        <v>T14050</v>
      </c>
      <c r="C119" s="54">
        <f t="shared" si="16"/>
        <v>0</v>
      </c>
      <c r="D119" s="150">
        <f t="shared" si="17"/>
        <v>0</v>
      </c>
      <c r="E119" s="150">
        <f t="shared" si="11"/>
        <v>0</v>
      </c>
      <c r="F119" s="150">
        <f t="shared" si="12"/>
        <v>0</v>
      </c>
      <c r="G119" s="150">
        <f t="shared" si="13"/>
        <v>0</v>
      </c>
      <c r="H119" s="150">
        <f t="shared" si="14"/>
        <v>0</v>
      </c>
      <c r="I119" s="151">
        <f t="shared" si="15"/>
        <v>0</v>
      </c>
      <c r="J119" s="101">
        <f t="shared" si="19"/>
        <v>0</v>
      </c>
      <c r="K119" s="3">
        <f>'t1'!N119</f>
        <v>0</v>
      </c>
      <c r="AA119" s="54"/>
      <c r="AB119" s="52"/>
      <c r="AC119" s="52"/>
      <c r="AD119" s="52"/>
      <c r="AE119" s="52"/>
      <c r="AF119" s="52"/>
      <c r="AG119" s="53"/>
      <c r="AH119" s="101">
        <f t="shared" si="10"/>
        <v>0</v>
      </c>
      <c r="AI119" s="3">
        <f>'t1'!AL119</f>
        <v>0</v>
      </c>
    </row>
    <row r="120" spans="1:35" ht="12" customHeight="1">
      <c r="A120" s="43" t="str">
        <f>'t1'!A120</f>
        <v>assistente tecnico - c</v>
      </c>
      <c r="B120" s="62" t="str">
        <f>'t1'!B120</f>
        <v>T14007</v>
      </c>
      <c r="C120" s="54">
        <f t="shared" si="16"/>
        <v>577.2</v>
      </c>
      <c r="D120" s="150">
        <f t="shared" si="17"/>
        <v>969942</v>
      </c>
      <c r="E120" s="150">
        <f t="shared" si="11"/>
        <v>27139</v>
      </c>
      <c r="F120" s="150">
        <f t="shared" si="12"/>
        <v>87419</v>
      </c>
      <c r="G120" s="150">
        <f t="shared" si="13"/>
        <v>0</v>
      </c>
      <c r="H120" s="150">
        <f t="shared" si="14"/>
        <v>0</v>
      </c>
      <c r="I120" s="151">
        <f t="shared" si="15"/>
        <v>1205</v>
      </c>
      <c r="J120" s="101">
        <f t="shared" si="19"/>
        <v>1083295</v>
      </c>
      <c r="K120" s="3">
        <f>'t1'!N120</f>
        <v>1</v>
      </c>
      <c r="AA120" s="54">
        <v>577.2</v>
      </c>
      <c r="AB120" s="52">
        <v>969942</v>
      </c>
      <c r="AC120" s="52">
        <v>27139</v>
      </c>
      <c r="AD120" s="52">
        <v>87419</v>
      </c>
      <c r="AE120" s="52"/>
      <c r="AF120" s="52"/>
      <c r="AG120" s="53">
        <v>1205</v>
      </c>
      <c r="AH120" s="101">
        <f t="shared" si="10"/>
        <v>1083295</v>
      </c>
      <c r="AI120" s="3">
        <f>'t1'!AL120</f>
        <v>1</v>
      </c>
    </row>
    <row r="121" spans="1:35" ht="12" customHeight="1">
      <c r="A121" s="43" t="str">
        <f>'t1'!A121</f>
        <v>program.re - c</v>
      </c>
      <c r="B121" s="62" t="str">
        <f>'t1'!B121</f>
        <v>T14063</v>
      </c>
      <c r="C121" s="54">
        <f t="shared" si="16"/>
        <v>118.88</v>
      </c>
      <c r="D121" s="150">
        <f t="shared" si="17"/>
        <v>200712</v>
      </c>
      <c r="E121" s="150">
        <f t="shared" si="11"/>
        <v>5742</v>
      </c>
      <c r="F121" s="150">
        <f t="shared" si="12"/>
        <v>17993</v>
      </c>
      <c r="G121" s="150">
        <f t="shared" si="13"/>
        <v>0</v>
      </c>
      <c r="H121" s="150">
        <f t="shared" si="14"/>
        <v>0</v>
      </c>
      <c r="I121" s="151">
        <f t="shared" si="15"/>
        <v>0</v>
      </c>
      <c r="J121" s="101">
        <f t="shared" si="19"/>
        <v>224447</v>
      </c>
      <c r="K121" s="3">
        <f>'t1'!N121</f>
        <v>1</v>
      </c>
      <c r="AA121" s="54">
        <v>118.88</v>
      </c>
      <c r="AB121" s="52">
        <v>200712</v>
      </c>
      <c r="AC121" s="52">
        <v>5742</v>
      </c>
      <c r="AD121" s="52">
        <v>17993</v>
      </c>
      <c r="AE121" s="52"/>
      <c r="AF121" s="52"/>
      <c r="AG121" s="53"/>
      <c r="AH121" s="101">
        <f t="shared" si="10"/>
        <v>224447</v>
      </c>
      <c r="AI121" s="3">
        <f>'t1'!AL121</f>
        <v>1</v>
      </c>
    </row>
    <row r="122" spans="1:35" ht="12" customHeight="1">
      <c r="A122" s="43" t="str">
        <f>'t1'!A122</f>
        <v>operatore tecnico special.to esperto - c</v>
      </c>
      <c r="B122" s="62" t="str">
        <f>'t1'!B122</f>
        <v>T14E59</v>
      </c>
      <c r="C122" s="54">
        <f t="shared" si="16"/>
        <v>632.49</v>
      </c>
      <c r="D122" s="150">
        <f t="shared" si="17"/>
        <v>1075989</v>
      </c>
      <c r="E122" s="150">
        <f t="shared" si="11"/>
        <v>19546</v>
      </c>
      <c r="F122" s="150">
        <f t="shared" si="12"/>
        <v>95620</v>
      </c>
      <c r="G122" s="150">
        <f t="shared" si="13"/>
        <v>0</v>
      </c>
      <c r="H122" s="150">
        <f t="shared" si="14"/>
        <v>0</v>
      </c>
      <c r="I122" s="151">
        <f t="shared" si="15"/>
        <v>66</v>
      </c>
      <c r="J122" s="101">
        <f t="shared" si="19"/>
        <v>1191089</v>
      </c>
      <c r="K122" s="3">
        <f>'t1'!N122</f>
        <v>1</v>
      </c>
      <c r="AA122" s="54">
        <v>632.49</v>
      </c>
      <c r="AB122" s="52">
        <v>1075989</v>
      </c>
      <c r="AC122" s="52">
        <v>19546</v>
      </c>
      <c r="AD122" s="52">
        <v>95620</v>
      </c>
      <c r="AE122" s="52"/>
      <c r="AF122" s="52"/>
      <c r="AG122" s="53">
        <v>66</v>
      </c>
      <c r="AH122" s="101">
        <f t="shared" si="10"/>
        <v>1191089</v>
      </c>
      <c r="AI122" s="3">
        <f>'t1'!AL122</f>
        <v>1</v>
      </c>
    </row>
    <row r="123" spans="1:35" ht="12" customHeight="1">
      <c r="A123" s="43" t="str">
        <f>'t1'!A123</f>
        <v>operatore tecnico special.to - bs</v>
      </c>
      <c r="B123" s="62" t="str">
        <f>'t1'!B123</f>
        <v>T13059</v>
      </c>
      <c r="C123" s="54">
        <f t="shared" si="16"/>
        <v>900.07</v>
      </c>
      <c r="D123" s="150">
        <f t="shared" si="17"/>
        <v>1375612</v>
      </c>
      <c r="E123" s="150">
        <f t="shared" si="11"/>
        <v>143132</v>
      </c>
      <c r="F123" s="150">
        <f t="shared" si="12"/>
        <v>126491</v>
      </c>
      <c r="G123" s="150">
        <f t="shared" si="13"/>
        <v>0</v>
      </c>
      <c r="H123" s="150">
        <f t="shared" si="14"/>
        <v>0</v>
      </c>
      <c r="I123" s="151">
        <f t="shared" si="15"/>
        <v>124</v>
      </c>
      <c r="J123" s="101">
        <f t="shared" si="19"/>
        <v>1645111</v>
      </c>
      <c r="K123" s="3">
        <f>'t1'!N123</f>
        <v>1</v>
      </c>
      <c r="AA123" s="54">
        <v>900.07</v>
      </c>
      <c r="AB123" s="52">
        <v>1375612</v>
      </c>
      <c r="AC123" s="52">
        <v>143132</v>
      </c>
      <c r="AD123" s="52">
        <v>126491</v>
      </c>
      <c r="AE123" s="52"/>
      <c r="AF123" s="52"/>
      <c r="AG123" s="53">
        <v>124</v>
      </c>
      <c r="AH123" s="101">
        <f t="shared" si="10"/>
        <v>1645111</v>
      </c>
      <c r="AI123" s="3">
        <f>'t1'!AL123</f>
        <v>1</v>
      </c>
    </row>
    <row r="124" spans="1:35" ht="12" customHeight="1">
      <c r="A124" s="43" t="str">
        <f>'t1'!A124</f>
        <v>operatore socio sanitario - bs</v>
      </c>
      <c r="B124" s="62" t="str">
        <f>'t1'!B124</f>
        <v>T13660</v>
      </c>
      <c r="C124" s="54">
        <f t="shared" si="16"/>
        <v>8767.95</v>
      </c>
      <c r="D124" s="150">
        <f t="shared" si="17"/>
        <v>13367264</v>
      </c>
      <c r="E124" s="150">
        <f t="shared" si="11"/>
        <v>452585</v>
      </c>
      <c r="F124" s="150">
        <f t="shared" si="12"/>
        <v>1159499</v>
      </c>
      <c r="G124" s="150">
        <f t="shared" si="13"/>
        <v>0</v>
      </c>
      <c r="H124" s="150">
        <f t="shared" si="14"/>
        <v>0</v>
      </c>
      <c r="I124" s="151">
        <f t="shared" si="15"/>
        <v>507</v>
      </c>
      <c r="J124" s="101">
        <f t="shared" si="19"/>
        <v>14978841</v>
      </c>
      <c r="K124" s="3">
        <f>'t1'!N124</f>
        <v>1</v>
      </c>
      <c r="AA124" s="54">
        <v>8767.95</v>
      </c>
      <c r="AB124" s="52">
        <v>13367264</v>
      </c>
      <c r="AC124" s="52">
        <v>452585</v>
      </c>
      <c r="AD124" s="52">
        <v>1159499</v>
      </c>
      <c r="AE124" s="52"/>
      <c r="AF124" s="52"/>
      <c r="AG124" s="53">
        <v>507</v>
      </c>
      <c r="AH124" s="101">
        <f t="shared" si="10"/>
        <v>14978841</v>
      </c>
      <c r="AI124" s="3">
        <f>'t1'!AL124</f>
        <v>1</v>
      </c>
    </row>
    <row r="125" spans="1:35" ht="12" customHeight="1">
      <c r="A125" s="43" t="str">
        <f>'t1'!A125</f>
        <v>operatore tecnico - b</v>
      </c>
      <c r="B125" s="62" t="str">
        <f>'t1'!B125</f>
        <v>T12057</v>
      </c>
      <c r="C125" s="54">
        <f t="shared" si="16"/>
        <v>2774.45</v>
      </c>
      <c r="D125" s="150">
        <f t="shared" si="17"/>
        <v>4142333</v>
      </c>
      <c r="E125" s="150">
        <f t="shared" si="11"/>
        <v>242737</v>
      </c>
      <c r="F125" s="150">
        <f t="shared" si="12"/>
        <v>374780</v>
      </c>
      <c r="G125" s="150">
        <f t="shared" si="13"/>
        <v>0</v>
      </c>
      <c r="H125" s="150">
        <f t="shared" si="14"/>
        <v>134</v>
      </c>
      <c r="I125" s="151">
        <f t="shared" si="15"/>
        <v>180</v>
      </c>
      <c r="J125" s="101">
        <f t="shared" si="19"/>
        <v>4759804</v>
      </c>
      <c r="K125" s="3">
        <f>'t1'!N125</f>
        <v>1</v>
      </c>
      <c r="AA125" s="54">
        <v>2774.45</v>
      </c>
      <c r="AB125" s="52">
        <v>4142333</v>
      </c>
      <c r="AC125" s="52">
        <v>242737</v>
      </c>
      <c r="AD125" s="52">
        <v>374780</v>
      </c>
      <c r="AE125" s="52"/>
      <c r="AF125" s="52">
        <v>134</v>
      </c>
      <c r="AG125" s="53">
        <v>180</v>
      </c>
      <c r="AH125" s="101">
        <f t="shared" si="10"/>
        <v>4759804</v>
      </c>
      <c r="AI125" s="3">
        <f>'t1'!AL125</f>
        <v>1</v>
      </c>
    </row>
    <row r="126" spans="1:35" ht="12" customHeight="1">
      <c r="A126" s="43" t="str">
        <f>'t1'!A126</f>
        <v>operatore tecnico addetto all'assistenza - b</v>
      </c>
      <c r="B126" s="62" t="str">
        <f>'t1'!B126</f>
        <v>T12058</v>
      </c>
      <c r="C126" s="54">
        <f t="shared" si="16"/>
        <v>407.44</v>
      </c>
      <c r="D126" s="150">
        <f t="shared" si="17"/>
        <v>598749</v>
      </c>
      <c r="E126" s="150">
        <f t="shared" si="11"/>
        <v>59574</v>
      </c>
      <c r="F126" s="150">
        <f t="shared" si="12"/>
        <v>55952</v>
      </c>
      <c r="G126" s="150">
        <f t="shared" si="13"/>
        <v>0</v>
      </c>
      <c r="H126" s="150">
        <f t="shared" si="14"/>
        <v>0</v>
      </c>
      <c r="I126" s="151">
        <f t="shared" si="15"/>
        <v>0</v>
      </c>
      <c r="J126" s="101">
        <f t="shared" si="19"/>
        <v>714275</v>
      </c>
      <c r="K126" s="3">
        <f>'t1'!N126</f>
        <v>1</v>
      </c>
      <c r="AA126" s="54">
        <v>407.44</v>
      </c>
      <c r="AB126" s="52">
        <v>598749</v>
      </c>
      <c r="AC126" s="52">
        <v>59574</v>
      </c>
      <c r="AD126" s="52">
        <v>55952</v>
      </c>
      <c r="AE126" s="52"/>
      <c r="AF126" s="52"/>
      <c r="AG126" s="53"/>
      <c r="AH126" s="101">
        <f t="shared" si="10"/>
        <v>714275</v>
      </c>
      <c r="AI126" s="3">
        <f>'t1'!AL126</f>
        <v>1</v>
      </c>
    </row>
    <row r="127" spans="1:35" ht="12" customHeight="1">
      <c r="A127" s="43" t="str">
        <f>'t1'!A127</f>
        <v>ausiliario specializzato - a</v>
      </c>
      <c r="B127" s="62" t="str">
        <f>'t1'!B127</f>
        <v>T11008</v>
      </c>
      <c r="C127" s="54">
        <f t="shared" si="16"/>
        <v>89.97</v>
      </c>
      <c r="D127" s="150">
        <f t="shared" si="17"/>
        <v>122303</v>
      </c>
      <c r="E127" s="150">
        <f t="shared" si="11"/>
        <v>10195</v>
      </c>
      <c r="F127" s="150">
        <f t="shared" si="12"/>
        <v>11137</v>
      </c>
      <c r="G127" s="150">
        <f t="shared" si="13"/>
        <v>0</v>
      </c>
      <c r="H127" s="150">
        <f t="shared" si="14"/>
        <v>0</v>
      </c>
      <c r="I127" s="151">
        <f t="shared" si="15"/>
        <v>58</v>
      </c>
      <c r="J127" s="101">
        <f t="shared" si="19"/>
        <v>143577</v>
      </c>
      <c r="K127" s="3">
        <f>'t1'!N127</f>
        <v>1</v>
      </c>
      <c r="AA127" s="54">
        <v>89.97</v>
      </c>
      <c r="AB127" s="52">
        <v>122303</v>
      </c>
      <c r="AC127" s="52">
        <v>10195</v>
      </c>
      <c r="AD127" s="52">
        <v>11137</v>
      </c>
      <c r="AE127" s="52"/>
      <c r="AF127" s="52"/>
      <c r="AG127" s="53">
        <v>58</v>
      </c>
      <c r="AH127" s="101">
        <f t="shared" si="10"/>
        <v>143577</v>
      </c>
      <c r="AI127" s="3">
        <f>'t1'!AL127</f>
        <v>1</v>
      </c>
    </row>
    <row r="128" spans="1:35" ht="12" customHeight="1">
      <c r="A128" s="43" t="str">
        <f>'t1'!A128</f>
        <v>profilo atipico ruolo tecnico</v>
      </c>
      <c r="B128" s="62" t="str">
        <f>'t1'!B128</f>
        <v>T00062</v>
      </c>
      <c r="C128" s="54">
        <f t="shared" si="16"/>
        <v>0</v>
      </c>
      <c r="D128" s="150">
        <f t="shared" si="17"/>
        <v>0</v>
      </c>
      <c r="E128" s="150">
        <f t="shared" si="11"/>
        <v>0</v>
      </c>
      <c r="F128" s="150">
        <f t="shared" si="12"/>
        <v>0</v>
      </c>
      <c r="G128" s="150">
        <f t="shared" si="13"/>
        <v>0</v>
      </c>
      <c r="H128" s="150">
        <f t="shared" si="14"/>
        <v>0</v>
      </c>
      <c r="I128" s="151">
        <f t="shared" si="15"/>
        <v>0</v>
      </c>
      <c r="J128" s="101">
        <f t="shared" si="19"/>
        <v>0</v>
      </c>
      <c r="K128" s="3">
        <f>'t1'!N128</f>
        <v>0</v>
      </c>
      <c r="AA128" s="54"/>
      <c r="AB128" s="52"/>
      <c r="AC128" s="52"/>
      <c r="AD128" s="52"/>
      <c r="AE128" s="52"/>
      <c r="AF128" s="52"/>
      <c r="AG128" s="53"/>
      <c r="AH128" s="101">
        <f t="shared" si="10"/>
        <v>0</v>
      </c>
      <c r="AI128" s="3">
        <f>'t1'!AL128</f>
        <v>0</v>
      </c>
    </row>
    <row r="129" spans="1:35" ht="12" customHeight="1">
      <c r="A129" s="43" t="str">
        <f>'t1'!A129</f>
        <v>dirigente amm.vo con incarico di struttura complessa</v>
      </c>
      <c r="B129" s="62" t="str">
        <f>'t1'!B129</f>
        <v>AD0032</v>
      </c>
      <c r="C129" s="54">
        <f t="shared" si="16"/>
        <v>172.73</v>
      </c>
      <c r="D129" s="150">
        <f t="shared" si="17"/>
        <v>575480</v>
      </c>
      <c r="E129" s="150">
        <f t="shared" si="11"/>
        <v>4308</v>
      </c>
      <c r="F129" s="150">
        <f t="shared" si="12"/>
        <v>81682</v>
      </c>
      <c r="G129" s="150">
        <f t="shared" si="13"/>
        <v>0</v>
      </c>
      <c r="H129" s="150">
        <f t="shared" si="14"/>
        <v>0</v>
      </c>
      <c r="I129" s="151">
        <f t="shared" si="15"/>
        <v>0</v>
      </c>
      <c r="J129" s="101">
        <f t="shared" si="19"/>
        <v>661470</v>
      </c>
      <c r="K129" s="3">
        <f>'t1'!N129</f>
        <v>1</v>
      </c>
      <c r="AA129" s="54">
        <v>172.73</v>
      </c>
      <c r="AB129" s="52">
        <v>575480</v>
      </c>
      <c r="AC129" s="52">
        <v>4308</v>
      </c>
      <c r="AD129" s="52">
        <v>81682</v>
      </c>
      <c r="AE129" s="52"/>
      <c r="AF129" s="52"/>
      <c r="AG129" s="53"/>
      <c r="AH129" s="101">
        <f t="shared" si="10"/>
        <v>661470</v>
      </c>
      <c r="AI129" s="3">
        <f>'t1'!AL129</f>
        <v>1</v>
      </c>
    </row>
    <row r="130" spans="1:35" ht="12" customHeight="1">
      <c r="A130" s="43" t="str">
        <f>'t1'!A130</f>
        <v>dirigente amm.vo con incarico di struttura semplice</v>
      </c>
      <c r="B130" s="62" t="str">
        <f>'t1'!B130</f>
        <v>AD0S31</v>
      </c>
      <c r="C130" s="54">
        <f t="shared" si="16"/>
        <v>49</v>
      </c>
      <c r="D130" s="150">
        <f t="shared" si="17"/>
        <v>163249</v>
      </c>
      <c r="E130" s="150">
        <f t="shared" si="11"/>
        <v>329</v>
      </c>
      <c r="F130" s="150">
        <f t="shared" si="12"/>
        <v>23927</v>
      </c>
      <c r="G130" s="150">
        <f t="shared" si="13"/>
        <v>0</v>
      </c>
      <c r="H130" s="150">
        <f t="shared" si="14"/>
        <v>0</v>
      </c>
      <c r="I130" s="151">
        <f t="shared" si="15"/>
        <v>0</v>
      </c>
      <c r="J130" s="101">
        <f t="shared" si="19"/>
        <v>187505</v>
      </c>
      <c r="K130" s="3">
        <f>'t1'!N130</f>
        <v>1</v>
      </c>
      <c r="AA130" s="54">
        <v>49</v>
      </c>
      <c r="AB130" s="52">
        <v>163249</v>
      </c>
      <c r="AC130" s="52">
        <v>329</v>
      </c>
      <c r="AD130" s="52">
        <v>23927</v>
      </c>
      <c r="AE130" s="52"/>
      <c r="AF130" s="52"/>
      <c r="AG130" s="53"/>
      <c r="AH130" s="101">
        <f t="shared" si="10"/>
        <v>187505</v>
      </c>
      <c r="AI130" s="3">
        <f>'t1'!AL130</f>
        <v>1</v>
      </c>
    </row>
    <row r="131" spans="1:35" ht="12" customHeight="1">
      <c r="A131" s="43" t="str">
        <f>'t1'!A131</f>
        <v>dirigente amm.vo con altri incar.prof.li</v>
      </c>
      <c r="B131" s="62" t="str">
        <f>'t1'!B131</f>
        <v>AD0A31</v>
      </c>
      <c r="C131" s="54">
        <f t="shared" si="16"/>
        <v>110.47</v>
      </c>
      <c r="D131" s="150">
        <f t="shared" si="17"/>
        <v>368032</v>
      </c>
      <c r="E131" s="150">
        <f t="shared" si="11"/>
        <v>0</v>
      </c>
      <c r="F131" s="150">
        <f t="shared" si="12"/>
        <v>37256</v>
      </c>
      <c r="G131" s="150">
        <f t="shared" si="13"/>
        <v>0</v>
      </c>
      <c r="H131" s="150">
        <f t="shared" si="14"/>
        <v>0</v>
      </c>
      <c r="I131" s="151">
        <f t="shared" si="15"/>
        <v>0</v>
      </c>
      <c r="J131" s="101">
        <f t="shared" si="19"/>
        <v>405288</v>
      </c>
      <c r="K131" s="3">
        <f>'t1'!N131</f>
        <v>1</v>
      </c>
      <c r="AA131" s="54">
        <v>110.47</v>
      </c>
      <c r="AB131" s="52">
        <v>368032</v>
      </c>
      <c r="AC131" s="52"/>
      <c r="AD131" s="52">
        <v>37256</v>
      </c>
      <c r="AE131" s="52"/>
      <c r="AF131" s="52"/>
      <c r="AG131" s="53"/>
      <c r="AH131" s="101">
        <f t="shared" si="10"/>
        <v>405288</v>
      </c>
      <c r="AI131" s="3">
        <f>'t1'!AL131</f>
        <v>1</v>
      </c>
    </row>
    <row r="132" spans="1:35" ht="12" customHeight="1">
      <c r="A132" s="43" t="str">
        <f>'t1'!A132</f>
        <v>dirig. amm.vo a t. determinato (art. 15-septies dlgs.502/92)</v>
      </c>
      <c r="B132" s="62" t="str">
        <f>'t1'!B132</f>
        <v>AD0612</v>
      </c>
      <c r="C132" s="54">
        <f t="shared" si="16"/>
        <v>34.7</v>
      </c>
      <c r="D132" s="150">
        <f t="shared" si="17"/>
        <v>115607</v>
      </c>
      <c r="E132" s="150">
        <f t="shared" si="11"/>
        <v>0</v>
      </c>
      <c r="F132" s="150">
        <f t="shared" si="12"/>
        <v>14371</v>
      </c>
      <c r="G132" s="150">
        <f t="shared" si="13"/>
        <v>0</v>
      </c>
      <c r="H132" s="150">
        <f t="shared" si="14"/>
        <v>0</v>
      </c>
      <c r="I132" s="151">
        <f t="shared" si="15"/>
        <v>0</v>
      </c>
      <c r="J132" s="101">
        <f t="shared" si="19"/>
        <v>129978</v>
      </c>
      <c r="K132" s="3">
        <f>'t1'!N132</f>
        <v>1</v>
      </c>
      <c r="AA132" s="54">
        <v>34.7</v>
      </c>
      <c r="AB132" s="52">
        <v>115607</v>
      </c>
      <c r="AC132" s="52"/>
      <c r="AD132" s="52">
        <v>14371</v>
      </c>
      <c r="AE132" s="52"/>
      <c r="AF132" s="52"/>
      <c r="AG132" s="53"/>
      <c r="AH132" s="101">
        <f aca="true" t="shared" si="20" ref="AH132:AH140">(AB132+AC132+AD132+AE132+AF132)-AG132</f>
        <v>129978</v>
      </c>
      <c r="AI132" s="3">
        <f>'t1'!AL132</f>
        <v>1</v>
      </c>
    </row>
    <row r="133" spans="1:35" ht="12" customHeight="1">
      <c r="A133" s="43" t="str">
        <f>'t1'!A133</f>
        <v>collaboratore amministrativo prof.le esperto - ds</v>
      </c>
      <c r="B133" s="62" t="str">
        <f>'t1'!B133</f>
        <v>A18029</v>
      </c>
      <c r="C133" s="54">
        <f t="shared" si="16"/>
        <v>1485.28</v>
      </c>
      <c r="D133" s="150">
        <f t="shared" si="17"/>
        <v>2894131</v>
      </c>
      <c r="E133" s="150">
        <f t="shared" si="11"/>
        <v>319125</v>
      </c>
      <c r="F133" s="150">
        <f t="shared" si="12"/>
        <v>309126</v>
      </c>
      <c r="G133" s="150">
        <f t="shared" si="13"/>
        <v>0</v>
      </c>
      <c r="H133" s="150">
        <f t="shared" si="14"/>
        <v>0</v>
      </c>
      <c r="I133" s="151">
        <f t="shared" si="15"/>
        <v>0</v>
      </c>
      <c r="J133" s="101">
        <f t="shared" si="19"/>
        <v>3522382</v>
      </c>
      <c r="K133" s="3">
        <f>'t1'!N133</f>
        <v>1</v>
      </c>
      <c r="AA133" s="54">
        <v>1485.28</v>
      </c>
      <c r="AB133" s="52">
        <v>2894131</v>
      </c>
      <c r="AC133" s="52">
        <v>319125</v>
      </c>
      <c r="AD133" s="52">
        <v>309126</v>
      </c>
      <c r="AE133" s="52"/>
      <c r="AF133" s="52"/>
      <c r="AG133" s="53"/>
      <c r="AH133" s="101">
        <f t="shared" si="20"/>
        <v>3522382</v>
      </c>
      <c r="AI133" s="3">
        <f>'t1'!AL133</f>
        <v>1</v>
      </c>
    </row>
    <row r="134" spans="1:35" ht="12" customHeight="1">
      <c r="A134" s="43" t="str">
        <f>'t1'!A134</f>
        <v>collaboratore amministrativo prof.le - d</v>
      </c>
      <c r="B134" s="62" t="str">
        <f>'t1'!B134</f>
        <v>A16028</v>
      </c>
      <c r="C134" s="54">
        <f t="shared" si="16"/>
        <v>2647.14</v>
      </c>
      <c r="D134" s="150">
        <f t="shared" si="17"/>
        <v>4807424</v>
      </c>
      <c r="E134" s="150">
        <f aca="true" t="shared" si="21" ref="E134:E140">ROUND(AC134,0)</f>
        <v>386416</v>
      </c>
      <c r="F134" s="150">
        <f aca="true" t="shared" si="22" ref="F134:F140">ROUND(AD134,0)</f>
        <v>454476</v>
      </c>
      <c r="G134" s="150">
        <f aca="true" t="shared" si="23" ref="G134:G140">ROUND(AE134,0)</f>
        <v>0</v>
      </c>
      <c r="H134" s="150">
        <f aca="true" t="shared" si="24" ref="H134:H140">ROUND(AF134,0)</f>
        <v>0</v>
      </c>
      <c r="I134" s="151">
        <f aca="true" t="shared" si="25" ref="I134:I140">ROUND(AG134,0)</f>
        <v>1468</v>
      </c>
      <c r="J134" s="101">
        <f t="shared" si="19"/>
        <v>5646848</v>
      </c>
      <c r="K134" s="3">
        <f>'t1'!N134</f>
        <v>1</v>
      </c>
      <c r="AA134" s="54">
        <v>2647.14</v>
      </c>
      <c r="AB134" s="52">
        <v>4807424</v>
      </c>
      <c r="AC134" s="52">
        <v>386416</v>
      </c>
      <c r="AD134" s="52">
        <v>454476</v>
      </c>
      <c r="AE134" s="52"/>
      <c r="AF134" s="52"/>
      <c r="AG134" s="53">
        <v>1468</v>
      </c>
      <c r="AH134" s="101">
        <f t="shared" si="20"/>
        <v>5646848</v>
      </c>
      <c r="AI134" s="3">
        <f>'t1'!AL134</f>
        <v>1</v>
      </c>
    </row>
    <row r="135" spans="1:35" ht="12" customHeight="1">
      <c r="A135" s="43" t="str">
        <f>'t1'!A135</f>
        <v>assistente amministrativo - c</v>
      </c>
      <c r="B135" s="62" t="str">
        <f>'t1'!B135</f>
        <v>A14005</v>
      </c>
      <c r="C135" s="54">
        <f aca="true" t="shared" si="26" ref="C135:C140">AA135</f>
        <v>3932.13</v>
      </c>
      <c r="D135" s="150">
        <f aca="true" t="shared" si="27" ref="D135:D140">ROUND(AB135,0)</f>
        <v>6539277</v>
      </c>
      <c r="E135" s="150">
        <f t="shared" si="21"/>
        <v>542384</v>
      </c>
      <c r="F135" s="150">
        <f t="shared" si="22"/>
        <v>613444</v>
      </c>
      <c r="G135" s="150">
        <f t="shared" si="23"/>
        <v>0</v>
      </c>
      <c r="H135" s="150">
        <f t="shared" si="24"/>
        <v>0</v>
      </c>
      <c r="I135" s="151">
        <f t="shared" si="25"/>
        <v>544</v>
      </c>
      <c r="J135" s="101">
        <f aca="true" t="shared" si="28" ref="J135:J140">(D135+E135+F135+G135+H135)-I135</f>
        <v>7694561</v>
      </c>
      <c r="K135" s="3">
        <f>'t1'!N135</f>
        <v>1</v>
      </c>
      <c r="AA135" s="54">
        <v>3932.13</v>
      </c>
      <c r="AB135" s="52">
        <v>6539277</v>
      </c>
      <c r="AC135" s="52">
        <v>542384</v>
      </c>
      <c r="AD135" s="52">
        <v>613444</v>
      </c>
      <c r="AE135" s="52"/>
      <c r="AF135" s="52"/>
      <c r="AG135" s="53">
        <v>544</v>
      </c>
      <c r="AH135" s="101">
        <f t="shared" si="20"/>
        <v>7694561</v>
      </c>
      <c r="AI135" s="3">
        <f>'t1'!AL135</f>
        <v>1</v>
      </c>
    </row>
    <row r="136" spans="1:35" ht="12" customHeight="1">
      <c r="A136" s="43" t="str">
        <f>'t1'!A136</f>
        <v>coadiutore amm.vo esperto - bs</v>
      </c>
      <c r="B136" s="62" t="str">
        <f>'t1'!B136</f>
        <v>A13018</v>
      </c>
      <c r="C136" s="54">
        <f t="shared" si="26"/>
        <v>231.88</v>
      </c>
      <c r="D136" s="150">
        <f t="shared" si="27"/>
        <v>353221</v>
      </c>
      <c r="E136" s="150">
        <f t="shared" si="21"/>
        <v>38854</v>
      </c>
      <c r="F136" s="150">
        <f t="shared" si="22"/>
        <v>32353</v>
      </c>
      <c r="G136" s="150">
        <f t="shared" si="23"/>
        <v>0</v>
      </c>
      <c r="H136" s="150">
        <f t="shared" si="24"/>
        <v>0</v>
      </c>
      <c r="I136" s="151">
        <f t="shared" si="25"/>
        <v>55</v>
      </c>
      <c r="J136" s="101">
        <f t="shared" si="28"/>
        <v>424373</v>
      </c>
      <c r="K136" s="3">
        <f>'t1'!N136</f>
        <v>1</v>
      </c>
      <c r="AA136" s="54">
        <v>231.88</v>
      </c>
      <c r="AB136" s="52">
        <v>353221</v>
      </c>
      <c r="AC136" s="52">
        <v>38854</v>
      </c>
      <c r="AD136" s="52">
        <v>32353</v>
      </c>
      <c r="AE136" s="52"/>
      <c r="AF136" s="52"/>
      <c r="AG136" s="53">
        <v>55</v>
      </c>
      <c r="AH136" s="101">
        <f t="shared" si="20"/>
        <v>424373</v>
      </c>
      <c r="AI136" s="3">
        <f>'t1'!AL136</f>
        <v>1</v>
      </c>
    </row>
    <row r="137" spans="1:35" ht="12" customHeight="1">
      <c r="A137" s="43" t="str">
        <f>'t1'!A137</f>
        <v>coadiutore amm.vo - b</v>
      </c>
      <c r="B137" s="62" t="str">
        <f>'t1'!B137</f>
        <v>A12017</v>
      </c>
      <c r="C137" s="54">
        <f t="shared" si="26"/>
        <v>657.87</v>
      </c>
      <c r="D137" s="150">
        <f t="shared" si="27"/>
        <v>963697</v>
      </c>
      <c r="E137" s="150">
        <f t="shared" si="21"/>
        <v>82514</v>
      </c>
      <c r="F137" s="150">
        <f t="shared" si="22"/>
        <v>88810</v>
      </c>
      <c r="G137" s="150">
        <f t="shared" si="23"/>
        <v>0</v>
      </c>
      <c r="H137" s="150">
        <f t="shared" si="24"/>
        <v>0</v>
      </c>
      <c r="I137" s="151">
        <f t="shared" si="25"/>
        <v>135</v>
      </c>
      <c r="J137" s="101">
        <f t="shared" si="28"/>
        <v>1134886</v>
      </c>
      <c r="K137" s="3">
        <f>'t1'!N137</f>
        <v>1</v>
      </c>
      <c r="AA137" s="54">
        <v>657.87</v>
      </c>
      <c r="AB137" s="52">
        <v>963697</v>
      </c>
      <c r="AC137" s="52">
        <v>82514</v>
      </c>
      <c r="AD137" s="52">
        <v>88810</v>
      </c>
      <c r="AE137" s="52"/>
      <c r="AF137" s="52"/>
      <c r="AG137" s="53">
        <v>135</v>
      </c>
      <c r="AH137" s="101">
        <f t="shared" si="20"/>
        <v>1134886</v>
      </c>
      <c r="AI137" s="3">
        <f>'t1'!AL137</f>
        <v>1</v>
      </c>
    </row>
    <row r="138" spans="1:35" ht="12" customHeight="1">
      <c r="A138" s="43" t="str">
        <f>'t1'!A138</f>
        <v>commesso - a</v>
      </c>
      <c r="B138" s="62" t="str">
        <f>'t1'!B138</f>
        <v>A11030</v>
      </c>
      <c r="C138" s="54">
        <f t="shared" si="26"/>
        <v>70.94</v>
      </c>
      <c r="D138" s="150">
        <f t="shared" si="27"/>
        <v>97496</v>
      </c>
      <c r="E138" s="150">
        <f t="shared" si="21"/>
        <v>216</v>
      </c>
      <c r="F138" s="150">
        <f t="shared" si="22"/>
        <v>8351</v>
      </c>
      <c r="G138" s="150">
        <f t="shared" si="23"/>
        <v>0</v>
      </c>
      <c r="H138" s="150">
        <f t="shared" si="24"/>
        <v>0</v>
      </c>
      <c r="I138" s="151">
        <f t="shared" si="25"/>
        <v>0</v>
      </c>
      <c r="J138" s="101">
        <f t="shared" si="28"/>
        <v>106063</v>
      </c>
      <c r="K138" s="3">
        <f>'t1'!N138</f>
        <v>1</v>
      </c>
      <c r="AA138" s="54">
        <v>70.94</v>
      </c>
      <c r="AB138" s="52">
        <v>97496</v>
      </c>
      <c r="AC138" s="52">
        <v>216</v>
      </c>
      <c r="AD138" s="52">
        <v>8351</v>
      </c>
      <c r="AE138" s="52"/>
      <c r="AF138" s="52"/>
      <c r="AG138" s="53"/>
      <c r="AH138" s="101">
        <f t="shared" si="20"/>
        <v>106063</v>
      </c>
      <c r="AI138" s="3">
        <f>'t1'!AL138</f>
        <v>1</v>
      </c>
    </row>
    <row r="139" spans="1:35" ht="12" customHeight="1">
      <c r="A139" s="43" t="str">
        <f>'t1'!A139</f>
        <v>profilo atipico ruolo amministrativo</v>
      </c>
      <c r="B139" s="62" t="str">
        <f>'t1'!B139</f>
        <v>A00062</v>
      </c>
      <c r="C139" s="54">
        <f t="shared" si="26"/>
        <v>0</v>
      </c>
      <c r="D139" s="150">
        <f t="shared" si="27"/>
        <v>0</v>
      </c>
      <c r="E139" s="150">
        <f t="shared" si="21"/>
        <v>0</v>
      </c>
      <c r="F139" s="150">
        <f t="shared" si="22"/>
        <v>0</v>
      </c>
      <c r="G139" s="150">
        <f t="shared" si="23"/>
        <v>0</v>
      </c>
      <c r="H139" s="150">
        <f t="shared" si="24"/>
        <v>0</v>
      </c>
      <c r="I139" s="151">
        <f t="shared" si="25"/>
        <v>0</v>
      </c>
      <c r="J139" s="101">
        <f t="shared" si="28"/>
        <v>0</v>
      </c>
      <c r="K139" s="3">
        <f>'t1'!N139</f>
        <v>0</v>
      </c>
      <c r="AA139" s="54"/>
      <c r="AB139" s="52"/>
      <c r="AC139" s="52"/>
      <c r="AD139" s="52"/>
      <c r="AE139" s="52"/>
      <c r="AF139" s="52"/>
      <c r="AG139" s="53"/>
      <c r="AH139" s="101">
        <f t="shared" si="20"/>
        <v>0</v>
      </c>
      <c r="AI139" s="3">
        <f>'t1'!AL139</f>
        <v>0</v>
      </c>
    </row>
    <row r="140" spans="1:35" ht="12" customHeight="1" thickBot="1">
      <c r="A140" s="61" t="str">
        <f>'t1'!A140</f>
        <v>contrattisti (a)</v>
      </c>
      <c r="B140" s="63" t="str">
        <f>'t1'!B140</f>
        <v>000061</v>
      </c>
      <c r="C140" s="54">
        <f t="shared" si="26"/>
        <v>31.37</v>
      </c>
      <c r="D140" s="150">
        <f t="shared" si="27"/>
        <v>55403</v>
      </c>
      <c r="E140" s="150">
        <f t="shared" si="21"/>
        <v>4470</v>
      </c>
      <c r="F140" s="150">
        <f t="shared" si="22"/>
        <v>5106</v>
      </c>
      <c r="G140" s="150">
        <f t="shared" si="23"/>
        <v>0</v>
      </c>
      <c r="H140" s="150">
        <f t="shared" si="24"/>
        <v>0</v>
      </c>
      <c r="I140" s="151">
        <f t="shared" si="25"/>
        <v>0</v>
      </c>
      <c r="J140" s="102">
        <f t="shared" si="28"/>
        <v>64979</v>
      </c>
      <c r="K140" s="3">
        <f>'t1'!N140</f>
        <v>1</v>
      </c>
      <c r="AA140" s="54">
        <v>31.37</v>
      </c>
      <c r="AB140" s="52">
        <v>55403</v>
      </c>
      <c r="AC140" s="52">
        <v>4470</v>
      </c>
      <c r="AD140" s="52">
        <v>5106</v>
      </c>
      <c r="AE140" s="52"/>
      <c r="AF140" s="52"/>
      <c r="AG140" s="53"/>
      <c r="AH140" s="102">
        <f t="shared" si="20"/>
        <v>64979</v>
      </c>
      <c r="AI140" s="3">
        <f>'t1'!AL140</f>
        <v>1</v>
      </c>
    </row>
    <row r="141" spans="1:34" ht="21" customHeight="1" thickBot="1" thickTop="1">
      <c r="A141" s="35" t="s">
        <v>11</v>
      </c>
      <c r="B141" s="36"/>
      <c r="C141" s="111">
        <f aca="true" t="shared" si="29" ref="C141:J141">SUM(C6:C140)</f>
        <v>90427.38</v>
      </c>
      <c r="D141" s="99">
        <f t="shared" si="29"/>
        <v>187489160</v>
      </c>
      <c r="E141" s="99">
        <f t="shared" si="29"/>
        <v>13510586</v>
      </c>
      <c r="F141" s="99">
        <f t="shared" si="29"/>
        <v>20306894</v>
      </c>
      <c r="G141" s="99">
        <f t="shared" si="29"/>
        <v>0</v>
      </c>
      <c r="H141" s="99">
        <f t="shared" si="29"/>
        <v>172996</v>
      </c>
      <c r="I141" s="99">
        <f t="shared" si="29"/>
        <v>25485</v>
      </c>
      <c r="J141" s="100">
        <f t="shared" si="29"/>
        <v>221454151</v>
      </c>
      <c r="AA141" s="111">
        <f aca="true" t="shared" si="30" ref="AA141:AH141">SUM(AA6:AA140)</f>
        <v>90427.38</v>
      </c>
      <c r="AB141" s="99">
        <f t="shared" si="30"/>
        <v>187489160</v>
      </c>
      <c r="AC141" s="99">
        <f t="shared" si="30"/>
        <v>13510586</v>
      </c>
      <c r="AD141" s="99">
        <f t="shared" si="30"/>
        <v>20306894</v>
      </c>
      <c r="AE141" s="99">
        <f t="shared" si="30"/>
        <v>0</v>
      </c>
      <c r="AF141" s="99">
        <f t="shared" si="30"/>
        <v>172996</v>
      </c>
      <c r="AG141" s="99">
        <f t="shared" si="30"/>
        <v>25485</v>
      </c>
      <c r="AH141" s="100">
        <f t="shared" si="30"/>
        <v>221454151</v>
      </c>
    </row>
    <row r="142" spans="1:35" s="18" customFormat="1" ht="17.25" customHeight="1">
      <c r="A142" s="187" t="s">
        <v>5</v>
      </c>
      <c r="B142" s="187"/>
      <c r="C142" s="187"/>
      <c r="D142" s="187"/>
      <c r="E142" s="187"/>
      <c r="F142" s="187"/>
      <c r="G142" s="187"/>
      <c r="H142" s="187"/>
      <c r="I142" s="187"/>
      <c r="J142" s="187"/>
      <c r="K142" s="3"/>
      <c r="AI142" s="3"/>
    </row>
    <row r="143" spans="1:34" ht="11.25">
      <c r="A143" s="105" t="s">
        <v>284</v>
      </c>
      <c r="B143" s="106"/>
      <c r="C143" s="105"/>
      <c r="D143" s="105"/>
      <c r="E143" s="105"/>
      <c r="F143" s="105"/>
      <c r="G143" s="105"/>
      <c r="H143" s="105"/>
      <c r="I143" s="105"/>
      <c r="J143" s="105"/>
      <c r="AA143" s="105"/>
      <c r="AB143" s="105"/>
      <c r="AC143" s="105"/>
      <c r="AD143" s="105"/>
      <c r="AE143" s="105"/>
      <c r="AF143" s="105"/>
      <c r="AG143" s="105"/>
      <c r="AH143" s="105"/>
    </row>
    <row r="144" spans="1:34" ht="11.25">
      <c r="A144" s="105" t="s">
        <v>55</v>
      </c>
      <c r="B144" s="106"/>
      <c r="C144" s="105"/>
      <c r="D144" s="105"/>
      <c r="E144" s="105"/>
      <c r="F144" s="105"/>
      <c r="G144" s="105"/>
      <c r="H144" s="105"/>
      <c r="I144" s="105"/>
      <c r="J144" s="105"/>
      <c r="AA144" s="105"/>
      <c r="AB144" s="105"/>
      <c r="AC144" s="105"/>
      <c r="AD144" s="105"/>
      <c r="AE144" s="105"/>
      <c r="AF144" s="105"/>
      <c r="AG144" s="105"/>
      <c r="AH144" s="105"/>
    </row>
    <row r="145" spans="1:34" ht="11.25">
      <c r="A145" s="105" t="s">
        <v>61</v>
      </c>
      <c r="B145" s="106"/>
      <c r="C145" s="105"/>
      <c r="D145" s="105"/>
      <c r="E145" s="105"/>
      <c r="F145" s="105"/>
      <c r="G145" s="105"/>
      <c r="H145" s="105"/>
      <c r="I145" s="105"/>
      <c r="J145" s="105"/>
      <c r="AA145" s="105"/>
      <c r="AB145" s="105"/>
      <c r="AC145" s="105"/>
      <c r="AD145" s="105"/>
      <c r="AE145" s="105"/>
      <c r="AF145" s="105"/>
      <c r="AG145" s="105"/>
      <c r="AH145" s="105"/>
    </row>
    <row r="146" spans="1:10" ht="11.25">
      <c r="A146" s="187" t="s">
        <v>409</v>
      </c>
      <c r="B146" s="187"/>
      <c r="C146" s="187"/>
      <c r="D146" s="187"/>
      <c r="E146" s="187"/>
      <c r="F146" s="187"/>
      <c r="G146" s="187"/>
      <c r="H146" s="187"/>
      <c r="I146" s="187"/>
      <c r="J146" s="187"/>
    </row>
    <row r="147" spans="1:34" ht="11.25">
      <c r="A147" s="105" t="s">
        <v>283</v>
      </c>
      <c r="B147" s="106"/>
      <c r="C147" s="105"/>
      <c r="D147" s="105"/>
      <c r="E147" s="105"/>
      <c r="F147" s="105"/>
      <c r="G147" s="105"/>
      <c r="H147" s="105"/>
      <c r="I147" s="105"/>
      <c r="J147" s="105"/>
      <c r="AA147" s="105"/>
      <c r="AB147" s="105"/>
      <c r="AC147" s="105"/>
      <c r="AD147" s="105"/>
      <c r="AE147" s="105"/>
      <c r="AF147" s="105"/>
      <c r="AG147" s="105"/>
      <c r="AH147" s="105"/>
    </row>
  </sheetData>
  <sheetProtection password="EA98" sheet="1" formatColumns="0" selectLockedCells="1" autoFilter="0"/>
  <mergeCells count="4">
    <mergeCell ref="G2:J2"/>
    <mergeCell ref="A142:J142"/>
    <mergeCell ref="A146:J146"/>
    <mergeCell ref="AE2:AH2"/>
  </mergeCells>
  <conditionalFormatting sqref="A6:J140">
    <cfRule type="expression" priority="2" dxfId="0" stopIfTrue="1">
      <formula>$K6&gt;0</formula>
    </cfRule>
  </conditionalFormatting>
  <conditionalFormatting sqref="AA6:AH140">
    <cfRule type="expression" priority="1" dxfId="0" stopIfTrue="1">
      <formula>$K6&gt;0</formula>
    </cfRule>
  </conditionalFormatting>
  <dataValidations count="2">
    <dataValidation type="whole" allowBlank="1" showInputMessage="1" showErrorMessage="1" errorTitle="ERRORE NEL DATO IMMESSO" error="INSERIRE SOLO NUMERI INTERI" sqref="AB6:AG140">
      <formula1>1</formula1>
      <formula2>999999999999</formula2>
    </dataValidation>
    <dataValidation type="decimal" allowBlank="1" showInputMessage="1" showErrorMessage="1" sqref="C6:C140 AA6:AA140">
      <formula1>0</formula1>
      <formula2>99999999</formula2>
    </dataValidation>
  </dataValidations>
  <printOptions horizontalCentered="1" verticalCentered="1"/>
  <pageMargins left="0.2" right="0" top="0.27" bottom="0.29" header="0.17" footer="0.17"/>
  <pageSetup horizontalDpi="300" verticalDpi="300" orientation="landscape" paperSize="9" scale="83" r:id="rId2"/>
  <drawing r:id="rId1"/>
</worksheet>
</file>

<file path=xl/worksheets/sheet3.xml><?xml version="1.0" encoding="utf-8"?>
<worksheet xmlns="http://schemas.openxmlformats.org/spreadsheetml/2006/main" xmlns:r="http://schemas.openxmlformats.org/officeDocument/2006/relationships">
  <sheetPr codeName="Foglio20"/>
  <dimension ref="A1:BI146"/>
  <sheetViews>
    <sheetView showGridLines="0" zoomScalePageLayoutView="0" workbookViewId="0" topLeftCell="A1">
      <pane xSplit="2" ySplit="5" topLeftCell="BB129" activePane="bottomRight" state="frozen"/>
      <selection pane="topLeft" activeCell="A117" sqref="A117:IV119"/>
      <selection pane="topRight" activeCell="A117" sqref="A117:IV119"/>
      <selection pane="bottomLeft" activeCell="A117" sqref="A117:IV119"/>
      <selection pane="bottomRight" activeCell="BD133" sqref="BD133"/>
    </sheetView>
  </sheetViews>
  <sheetFormatPr defaultColWidth="9.33203125" defaultRowHeight="10.5"/>
  <cols>
    <col min="1" max="1" width="49.16015625" style="3" customWidth="1"/>
    <col min="2" max="2" width="8" style="5" bestFit="1" customWidth="1"/>
    <col min="3" max="23" width="15.83203125" style="3" hidden="1" customWidth="1"/>
    <col min="24" max="24" width="15.16015625" style="3" hidden="1" customWidth="1"/>
    <col min="25" max="25" width="15.83203125" style="3" hidden="1" customWidth="1"/>
    <col min="26" max="26" width="14.5" style="3" hidden="1" customWidth="1"/>
    <col min="27" max="27" width="15.83203125" style="3" hidden="1" customWidth="1"/>
    <col min="28" max="28" width="9.33203125" style="3" hidden="1" customWidth="1"/>
    <col min="29" max="33" width="0" style="3" hidden="1" customWidth="1"/>
    <col min="34" max="54" width="15.83203125" style="3" customWidth="1"/>
    <col min="55" max="55" width="15.16015625" style="3" customWidth="1"/>
    <col min="56" max="56" width="15.83203125" style="3" customWidth="1"/>
    <col min="57" max="57" width="14.5" style="3" customWidth="1"/>
    <col min="58" max="58" width="15.83203125" style="3" customWidth="1"/>
    <col min="59" max="59" width="9.33203125" style="3" hidden="1" customWidth="1"/>
    <col min="60" max="16384" width="9.33203125" style="3" customWidth="1"/>
  </cols>
  <sheetData>
    <row r="1" spans="1:58" ht="87" customHeight="1">
      <c r="A1" s="143" t="str">
        <f>'t1'!A1</f>
        <v>COMPARTO SERVIZIO SANITARIO NAZIONALE - anno 2015</v>
      </c>
      <c r="B1" s="143"/>
      <c r="C1" s="143"/>
      <c r="D1" s="143"/>
      <c r="E1" s="143"/>
      <c r="F1" s="143"/>
      <c r="G1" s="143"/>
      <c r="H1" s="143"/>
      <c r="I1" s="143"/>
      <c r="J1" s="143"/>
      <c r="K1" s="143"/>
      <c r="L1" s="143"/>
      <c r="M1" s="143"/>
      <c r="N1" s="143"/>
      <c r="O1" s="143"/>
      <c r="P1" s="143"/>
      <c r="Q1" s="143"/>
      <c r="R1" s="143"/>
      <c r="S1" s="143"/>
      <c r="T1" s="143"/>
      <c r="U1" s="143"/>
      <c r="V1" s="143"/>
      <c r="W1" s="143"/>
      <c r="X1" s="143"/>
      <c r="Y1" s="143"/>
      <c r="Z1"/>
      <c r="AA1" s="79"/>
      <c r="BE1"/>
      <c r="BF1" s="79"/>
    </row>
    <row r="2" spans="1:58" ht="27" customHeight="1" thickBot="1">
      <c r="A2" s="4"/>
      <c r="H2" s="22"/>
      <c r="I2" s="22"/>
      <c r="J2" s="22"/>
      <c r="K2" s="22"/>
      <c r="L2" s="22"/>
      <c r="M2" s="22"/>
      <c r="N2" s="22"/>
      <c r="O2" s="22"/>
      <c r="P2" s="22"/>
      <c r="Q2" s="22"/>
      <c r="R2" s="22"/>
      <c r="S2" s="22"/>
      <c r="T2" s="22"/>
      <c r="U2" s="22"/>
      <c r="V2" s="22"/>
      <c r="W2" s="22"/>
      <c r="X2" s="22"/>
      <c r="Y2" s="191"/>
      <c r="Z2" s="191"/>
      <c r="AA2" s="191"/>
      <c r="AM2" s="22"/>
      <c r="AN2" s="22"/>
      <c r="AO2" s="22"/>
      <c r="AP2" s="22"/>
      <c r="AQ2" s="22"/>
      <c r="AR2" s="22"/>
      <c r="AS2" s="22"/>
      <c r="AT2" s="22"/>
      <c r="AU2" s="22"/>
      <c r="AV2" s="22"/>
      <c r="AW2" s="22"/>
      <c r="AX2" s="22"/>
      <c r="AY2" s="22"/>
      <c r="AZ2" s="22"/>
      <c r="BA2" s="22"/>
      <c r="BB2" s="22"/>
      <c r="BC2" s="22"/>
      <c r="BD2" s="191"/>
      <c r="BE2" s="191"/>
      <c r="BF2" s="191"/>
    </row>
    <row r="3" spans="1:58" ht="13.5" thickBot="1">
      <c r="A3" s="6"/>
      <c r="B3" s="7"/>
      <c r="C3" s="80" t="s">
        <v>60</v>
      </c>
      <c r="D3" s="10"/>
      <c r="E3" s="10"/>
      <c r="F3" s="20"/>
      <c r="G3" s="20"/>
      <c r="H3" s="20"/>
      <c r="I3" s="20"/>
      <c r="J3" s="20"/>
      <c r="K3" s="20"/>
      <c r="L3" s="20"/>
      <c r="M3" s="20"/>
      <c r="N3" s="20"/>
      <c r="O3" s="20"/>
      <c r="P3" s="20"/>
      <c r="Q3" s="20"/>
      <c r="R3" s="20"/>
      <c r="S3" s="20"/>
      <c r="T3" s="20"/>
      <c r="U3" s="20"/>
      <c r="V3" s="20"/>
      <c r="W3" s="20"/>
      <c r="X3" s="20"/>
      <c r="Y3" s="20"/>
      <c r="Z3" s="20"/>
      <c r="AA3" s="21"/>
      <c r="AH3" s="80" t="s">
        <v>60</v>
      </c>
      <c r="AI3" s="10"/>
      <c r="AJ3" s="10"/>
      <c r="AK3" s="20"/>
      <c r="AL3" s="20"/>
      <c r="AM3" s="20"/>
      <c r="AN3" s="20"/>
      <c r="AO3" s="20"/>
      <c r="AP3" s="20"/>
      <c r="AQ3" s="20"/>
      <c r="AR3" s="20"/>
      <c r="AS3" s="20"/>
      <c r="AT3" s="20"/>
      <c r="AU3" s="20"/>
      <c r="AV3" s="20"/>
      <c r="AW3" s="20"/>
      <c r="AX3" s="20"/>
      <c r="AY3" s="20"/>
      <c r="AZ3" s="20"/>
      <c r="BA3" s="20"/>
      <c r="BB3" s="20"/>
      <c r="BC3" s="20"/>
      <c r="BD3" s="20"/>
      <c r="BE3" s="20"/>
      <c r="BF3" s="21"/>
    </row>
    <row r="4" spans="1:58" ht="50.25" thickTop="1">
      <c r="A4" s="72" t="s">
        <v>22</v>
      </c>
      <c r="B4" s="73" t="s">
        <v>7</v>
      </c>
      <c r="C4" s="112" t="s">
        <v>394</v>
      </c>
      <c r="D4" s="112" t="s">
        <v>395</v>
      </c>
      <c r="E4" s="112" t="s">
        <v>410</v>
      </c>
      <c r="F4" s="112" t="s">
        <v>396</v>
      </c>
      <c r="G4" s="112" t="s">
        <v>397</v>
      </c>
      <c r="H4" s="112" t="s">
        <v>64</v>
      </c>
      <c r="I4" s="112" t="s">
        <v>324</v>
      </c>
      <c r="J4" s="112" t="s">
        <v>349</v>
      </c>
      <c r="K4" s="112" t="s">
        <v>398</v>
      </c>
      <c r="L4" s="112" t="s">
        <v>399</v>
      </c>
      <c r="M4" s="112" t="s">
        <v>344</v>
      </c>
      <c r="N4" s="112" t="s">
        <v>347</v>
      </c>
      <c r="O4" s="112" t="s">
        <v>411</v>
      </c>
      <c r="P4" s="112" t="s">
        <v>431</v>
      </c>
      <c r="Q4" s="112" t="s">
        <v>400</v>
      </c>
      <c r="R4" s="112" t="s">
        <v>65</v>
      </c>
      <c r="S4" s="112" t="s">
        <v>352</v>
      </c>
      <c r="T4" s="112" t="s">
        <v>401</v>
      </c>
      <c r="U4" s="112" t="s">
        <v>412</v>
      </c>
      <c r="V4" s="112" t="s">
        <v>402</v>
      </c>
      <c r="W4" s="112" t="s">
        <v>354</v>
      </c>
      <c r="X4" s="112" t="s">
        <v>413</v>
      </c>
      <c r="Y4" s="112" t="s">
        <v>287</v>
      </c>
      <c r="Z4" s="112" t="s">
        <v>414</v>
      </c>
      <c r="AA4" s="32" t="s">
        <v>31</v>
      </c>
      <c r="AH4" s="112" t="s">
        <v>394</v>
      </c>
      <c r="AI4" s="112" t="s">
        <v>395</v>
      </c>
      <c r="AJ4" s="112" t="s">
        <v>410</v>
      </c>
      <c r="AK4" s="112" t="s">
        <v>396</v>
      </c>
      <c r="AL4" s="112" t="s">
        <v>397</v>
      </c>
      <c r="AM4" s="112" t="s">
        <v>64</v>
      </c>
      <c r="AN4" s="112" t="s">
        <v>324</v>
      </c>
      <c r="AO4" s="112" t="s">
        <v>349</v>
      </c>
      <c r="AP4" s="112" t="s">
        <v>398</v>
      </c>
      <c r="AQ4" s="112" t="s">
        <v>399</v>
      </c>
      <c r="AR4" s="112" t="s">
        <v>344</v>
      </c>
      <c r="AS4" s="112" t="s">
        <v>347</v>
      </c>
      <c r="AT4" s="112" t="s">
        <v>411</v>
      </c>
      <c r="AU4" s="112" t="s">
        <v>431</v>
      </c>
      <c r="AV4" s="112" t="s">
        <v>400</v>
      </c>
      <c r="AW4" s="112" t="s">
        <v>65</v>
      </c>
      <c r="AX4" s="112" t="s">
        <v>352</v>
      </c>
      <c r="AY4" s="112" t="s">
        <v>401</v>
      </c>
      <c r="AZ4" s="112" t="s">
        <v>412</v>
      </c>
      <c r="BA4" s="112" t="s">
        <v>402</v>
      </c>
      <c r="BB4" s="112" t="s">
        <v>354</v>
      </c>
      <c r="BC4" s="112" t="s">
        <v>413</v>
      </c>
      <c r="BD4" s="112" t="s">
        <v>287</v>
      </c>
      <c r="BE4" s="112" t="s">
        <v>414</v>
      </c>
      <c r="BF4" s="32" t="s">
        <v>31</v>
      </c>
    </row>
    <row r="5" spans="1:58" ht="14.25" customHeight="1" thickBot="1">
      <c r="A5" s="126" t="s">
        <v>407</v>
      </c>
      <c r="B5" s="33"/>
      <c r="C5" s="109" t="s">
        <v>4</v>
      </c>
      <c r="D5" s="109" t="s">
        <v>417</v>
      </c>
      <c r="E5" s="109" t="s">
        <v>418</v>
      </c>
      <c r="F5" s="109" t="s">
        <v>419</v>
      </c>
      <c r="G5" s="109" t="s">
        <v>292</v>
      </c>
      <c r="H5" s="109" t="s">
        <v>420</v>
      </c>
      <c r="I5" s="109" t="s">
        <v>421</v>
      </c>
      <c r="J5" s="109" t="s">
        <v>348</v>
      </c>
      <c r="K5" s="109" t="s">
        <v>403</v>
      </c>
      <c r="L5" s="109" t="s">
        <v>350</v>
      </c>
      <c r="M5" s="109" t="s">
        <v>345</v>
      </c>
      <c r="N5" s="109" t="s">
        <v>346</v>
      </c>
      <c r="O5" s="109" t="s">
        <v>0</v>
      </c>
      <c r="P5" s="109" t="s">
        <v>430</v>
      </c>
      <c r="Q5" s="109" t="s">
        <v>432</v>
      </c>
      <c r="R5" s="109" t="s">
        <v>66</v>
      </c>
      <c r="S5" s="109" t="s">
        <v>351</v>
      </c>
      <c r="T5" s="109" t="s">
        <v>404</v>
      </c>
      <c r="U5" s="109" t="s">
        <v>1</v>
      </c>
      <c r="V5" s="109" t="s">
        <v>428</v>
      </c>
      <c r="W5" s="109" t="s">
        <v>353</v>
      </c>
      <c r="X5" s="109" t="s">
        <v>422</v>
      </c>
      <c r="Y5" s="109" t="s">
        <v>423</v>
      </c>
      <c r="Z5" s="109" t="s">
        <v>424</v>
      </c>
      <c r="AA5" s="34" t="s">
        <v>17</v>
      </c>
      <c r="AH5" s="109" t="s">
        <v>4</v>
      </c>
      <c r="AI5" s="109" t="s">
        <v>417</v>
      </c>
      <c r="AJ5" s="109" t="s">
        <v>418</v>
      </c>
      <c r="AK5" s="109" t="s">
        <v>419</v>
      </c>
      <c r="AL5" s="109" t="s">
        <v>292</v>
      </c>
      <c r="AM5" s="109" t="s">
        <v>420</v>
      </c>
      <c r="AN5" s="109" t="s">
        <v>421</v>
      </c>
      <c r="AO5" s="109" t="s">
        <v>348</v>
      </c>
      <c r="AP5" s="109" t="s">
        <v>403</v>
      </c>
      <c r="AQ5" s="109" t="s">
        <v>350</v>
      </c>
      <c r="AR5" s="109" t="s">
        <v>345</v>
      </c>
      <c r="AS5" s="109" t="s">
        <v>346</v>
      </c>
      <c r="AT5" s="109" t="s">
        <v>0</v>
      </c>
      <c r="AU5" s="109" t="s">
        <v>430</v>
      </c>
      <c r="AV5" s="109" t="s">
        <v>432</v>
      </c>
      <c r="AW5" s="109" t="s">
        <v>66</v>
      </c>
      <c r="AX5" s="109" t="s">
        <v>351</v>
      </c>
      <c r="AY5" s="109" t="s">
        <v>404</v>
      </c>
      <c r="AZ5" s="109" t="s">
        <v>1</v>
      </c>
      <c r="BA5" s="109" t="s">
        <v>428</v>
      </c>
      <c r="BB5" s="109" t="s">
        <v>353</v>
      </c>
      <c r="BC5" s="109" t="s">
        <v>422</v>
      </c>
      <c r="BD5" s="109" t="s">
        <v>423</v>
      </c>
      <c r="BE5" s="109" t="s">
        <v>424</v>
      </c>
      <c r="BF5" s="34" t="s">
        <v>17</v>
      </c>
    </row>
    <row r="6" spans="1:59" ht="13.5" customHeight="1" thickTop="1">
      <c r="A6" s="16" t="str">
        <f>'t1'!A6</f>
        <v>direttore generale</v>
      </c>
      <c r="B6" s="64" t="str">
        <f>'t1'!B6</f>
        <v>0D0097</v>
      </c>
      <c r="C6" s="152">
        <f>ROUND(AH6,0)</f>
        <v>0</v>
      </c>
      <c r="D6" s="152">
        <f aca="true" t="shared" si="0" ref="D6:D69">ROUND(AI6,0)</f>
        <v>0</v>
      </c>
      <c r="E6" s="152">
        <f aca="true" t="shared" si="1" ref="E6:E69">ROUND(AJ6,0)</f>
        <v>0</v>
      </c>
      <c r="F6" s="153">
        <f aca="true" t="shared" si="2" ref="F6:F69">ROUND(AK6,0)</f>
        <v>0</v>
      </c>
      <c r="G6" s="153">
        <f aca="true" t="shared" si="3" ref="G6:G69">ROUND(AL6,0)</f>
        <v>0</v>
      </c>
      <c r="H6" s="153">
        <f aca="true" t="shared" si="4" ref="H6:H69">ROUND(AM6,0)</f>
        <v>0</v>
      </c>
      <c r="I6" s="153">
        <f aca="true" t="shared" si="5" ref="I6:I69">ROUND(AN6,0)</f>
        <v>0</v>
      </c>
      <c r="J6" s="153">
        <f aca="true" t="shared" si="6" ref="J6:J69">ROUND(AO6,0)</f>
        <v>0</v>
      </c>
      <c r="K6" s="153">
        <f aca="true" t="shared" si="7" ref="K6:K69">ROUND(AP6,0)</f>
        <v>0</v>
      </c>
      <c r="L6" s="153">
        <f aca="true" t="shared" si="8" ref="L6:L69">ROUND(AQ6,0)</f>
        <v>0</v>
      </c>
      <c r="M6" s="153">
        <f aca="true" t="shared" si="9" ref="M6:M69">ROUND(AR6,0)</f>
        <v>0</v>
      </c>
      <c r="N6" s="153">
        <f aca="true" t="shared" si="10" ref="N6:N69">ROUND(AS6,0)</f>
        <v>0</v>
      </c>
      <c r="O6" s="153">
        <f aca="true" t="shared" si="11" ref="O6:O69">ROUND(AT6,0)</f>
        <v>0</v>
      </c>
      <c r="P6" s="153">
        <f aca="true" t="shared" si="12" ref="P6:P69">ROUND(AU6,0)</f>
        <v>0</v>
      </c>
      <c r="Q6" s="153">
        <f aca="true" t="shared" si="13" ref="Q6:Q69">ROUND(AV6,0)</f>
        <v>0</v>
      </c>
      <c r="R6" s="153">
        <f aca="true" t="shared" si="14" ref="R6:R69">ROUND(AW6,0)</f>
        <v>0</v>
      </c>
      <c r="S6" s="153">
        <f aca="true" t="shared" si="15" ref="S6:S69">ROUND(AX6,0)</f>
        <v>0</v>
      </c>
      <c r="T6" s="153">
        <f aca="true" t="shared" si="16" ref="T6:T69">ROUND(AY6,0)</f>
        <v>0</v>
      </c>
      <c r="U6" s="153">
        <f aca="true" t="shared" si="17" ref="U6:U69">ROUND(AZ6,0)</f>
        <v>0</v>
      </c>
      <c r="V6" s="153">
        <f aca="true" t="shared" si="18" ref="V6:V69">ROUND(BA6,0)</f>
        <v>0</v>
      </c>
      <c r="W6" s="153">
        <f aca="true" t="shared" si="19" ref="W6:W69">ROUND(BB6,0)</f>
        <v>0</v>
      </c>
      <c r="X6" s="153">
        <f aca="true" t="shared" si="20" ref="X6:X69">ROUND(BC6,0)</f>
        <v>0</v>
      </c>
      <c r="Y6" s="153">
        <f aca="true" t="shared" si="21" ref="Y6:Y69">ROUND(BD6,0)</f>
        <v>0</v>
      </c>
      <c r="Z6" s="154">
        <f aca="true" t="shared" si="22" ref="Z6:Z69">ROUND(BE6,0)</f>
        <v>0</v>
      </c>
      <c r="AA6" s="104">
        <f aca="true" t="shared" si="23" ref="AA6:AA37">SUM(C6:Z6)</f>
        <v>0</v>
      </c>
      <c r="AB6" s="3">
        <f>'t1'!N6</f>
        <v>1</v>
      </c>
      <c r="AH6" s="55"/>
      <c r="AI6" s="55"/>
      <c r="AJ6" s="55"/>
      <c r="AK6" s="56"/>
      <c r="AL6" s="56"/>
      <c r="AM6" s="56"/>
      <c r="AN6" s="56"/>
      <c r="AO6" s="56"/>
      <c r="AP6" s="56"/>
      <c r="AQ6" s="56"/>
      <c r="AR6" s="56"/>
      <c r="AS6" s="56"/>
      <c r="AT6" s="56"/>
      <c r="AU6" s="56"/>
      <c r="AV6" s="56"/>
      <c r="AW6" s="56"/>
      <c r="AX6" s="56"/>
      <c r="AY6" s="56"/>
      <c r="AZ6" s="56"/>
      <c r="BA6" s="56"/>
      <c r="BB6" s="56"/>
      <c r="BC6" s="56"/>
      <c r="BD6" s="56"/>
      <c r="BE6" s="57"/>
      <c r="BF6" s="104">
        <f aca="true" t="shared" si="24" ref="BF6:BF69">SUM(AH6:BE6)</f>
        <v>0</v>
      </c>
      <c r="BG6" s="3">
        <f>'t1'!AS6</f>
        <v>0</v>
      </c>
    </row>
    <row r="7" spans="1:59" ht="13.5" customHeight="1">
      <c r="A7" s="43" t="str">
        <f>'t1'!A7</f>
        <v>direttore sanitario</v>
      </c>
      <c r="B7" s="62" t="str">
        <f>'t1'!B7</f>
        <v>0D0482</v>
      </c>
      <c r="C7" s="152">
        <f aca="true" t="shared" si="25" ref="C7:C70">ROUND(AH7,0)</f>
        <v>0</v>
      </c>
      <c r="D7" s="152">
        <f t="shared" si="0"/>
        <v>0</v>
      </c>
      <c r="E7" s="152">
        <f t="shared" si="1"/>
        <v>0</v>
      </c>
      <c r="F7" s="153">
        <f t="shared" si="2"/>
        <v>0</v>
      </c>
      <c r="G7" s="153">
        <f t="shared" si="3"/>
        <v>0</v>
      </c>
      <c r="H7" s="153">
        <f t="shared" si="4"/>
        <v>0</v>
      </c>
      <c r="I7" s="153">
        <f t="shared" si="5"/>
        <v>0</v>
      </c>
      <c r="J7" s="153">
        <f t="shared" si="6"/>
        <v>0</v>
      </c>
      <c r="K7" s="153">
        <f t="shared" si="7"/>
        <v>0</v>
      </c>
      <c r="L7" s="153">
        <f t="shared" si="8"/>
        <v>0</v>
      </c>
      <c r="M7" s="153">
        <f t="shared" si="9"/>
        <v>0</v>
      </c>
      <c r="N7" s="153">
        <f t="shared" si="10"/>
        <v>0</v>
      </c>
      <c r="O7" s="153">
        <f t="shared" si="11"/>
        <v>0</v>
      </c>
      <c r="P7" s="153">
        <f t="shared" si="12"/>
        <v>0</v>
      </c>
      <c r="Q7" s="153">
        <f t="shared" si="13"/>
        <v>0</v>
      </c>
      <c r="R7" s="153">
        <f t="shared" si="14"/>
        <v>0</v>
      </c>
      <c r="S7" s="153">
        <f t="shared" si="15"/>
        <v>0</v>
      </c>
      <c r="T7" s="153">
        <f t="shared" si="16"/>
        <v>0</v>
      </c>
      <c r="U7" s="153">
        <f t="shared" si="17"/>
        <v>0</v>
      </c>
      <c r="V7" s="153">
        <f t="shared" si="18"/>
        <v>0</v>
      </c>
      <c r="W7" s="153">
        <f t="shared" si="19"/>
        <v>0</v>
      </c>
      <c r="X7" s="153">
        <f t="shared" si="20"/>
        <v>0</v>
      </c>
      <c r="Y7" s="153">
        <f t="shared" si="21"/>
        <v>0</v>
      </c>
      <c r="Z7" s="153">
        <f t="shared" si="22"/>
        <v>0</v>
      </c>
      <c r="AA7" s="104">
        <f t="shared" si="23"/>
        <v>0</v>
      </c>
      <c r="AB7" s="3">
        <f>'t1'!N7</f>
        <v>1</v>
      </c>
      <c r="AH7" s="55"/>
      <c r="AI7" s="55"/>
      <c r="AJ7" s="55"/>
      <c r="AK7" s="56"/>
      <c r="AL7" s="56"/>
      <c r="AM7" s="56"/>
      <c r="AN7" s="56"/>
      <c r="AO7" s="56"/>
      <c r="AP7" s="56"/>
      <c r="AQ7" s="56"/>
      <c r="AR7" s="56"/>
      <c r="AS7" s="56"/>
      <c r="AT7" s="56"/>
      <c r="AU7" s="56"/>
      <c r="AV7" s="56"/>
      <c r="AW7" s="56"/>
      <c r="AX7" s="56"/>
      <c r="AY7" s="56"/>
      <c r="AZ7" s="56"/>
      <c r="BA7" s="56"/>
      <c r="BB7" s="56"/>
      <c r="BC7" s="56"/>
      <c r="BD7" s="56"/>
      <c r="BE7" s="56"/>
      <c r="BF7" s="104">
        <f t="shared" si="24"/>
        <v>0</v>
      </c>
      <c r="BG7" s="3">
        <f>'t1'!AS7</f>
        <v>0</v>
      </c>
    </row>
    <row r="8" spans="1:59" ht="13.5" customHeight="1">
      <c r="A8" s="43" t="str">
        <f>'t1'!A8</f>
        <v>direttore amministrativo</v>
      </c>
      <c r="B8" s="62" t="str">
        <f>'t1'!B8</f>
        <v>0D0163</v>
      </c>
      <c r="C8" s="152">
        <f t="shared" si="25"/>
        <v>0</v>
      </c>
      <c r="D8" s="152">
        <f t="shared" si="0"/>
        <v>0</v>
      </c>
      <c r="E8" s="152">
        <f t="shared" si="1"/>
        <v>0</v>
      </c>
      <c r="F8" s="153">
        <f t="shared" si="2"/>
        <v>0</v>
      </c>
      <c r="G8" s="153">
        <f t="shared" si="3"/>
        <v>0</v>
      </c>
      <c r="H8" s="153">
        <f t="shared" si="4"/>
        <v>0</v>
      </c>
      <c r="I8" s="153">
        <f t="shared" si="5"/>
        <v>0</v>
      </c>
      <c r="J8" s="153">
        <f t="shared" si="6"/>
        <v>0</v>
      </c>
      <c r="K8" s="153">
        <f t="shared" si="7"/>
        <v>0</v>
      </c>
      <c r="L8" s="153">
        <f t="shared" si="8"/>
        <v>0</v>
      </c>
      <c r="M8" s="153">
        <f t="shared" si="9"/>
        <v>0</v>
      </c>
      <c r="N8" s="153">
        <f t="shared" si="10"/>
        <v>0</v>
      </c>
      <c r="O8" s="153">
        <f t="shared" si="11"/>
        <v>0</v>
      </c>
      <c r="P8" s="153">
        <f t="shared" si="12"/>
        <v>0</v>
      </c>
      <c r="Q8" s="153">
        <f t="shared" si="13"/>
        <v>0</v>
      </c>
      <c r="R8" s="153">
        <f t="shared" si="14"/>
        <v>0</v>
      </c>
      <c r="S8" s="153">
        <f t="shared" si="15"/>
        <v>0</v>
      </c>
      <c r="T8" s="153">
        <f t="shared" si="16"/>
        <v>0</v>
      </c>
      <c r="U8" s="153">
        <f t="shared" si="17"/>
        <v>0</v>
      </c>
      <c r="V8" s="153">
        <f t="shared" si="18"/>
        <v>0</v>
      </c>
      <c r="W8" s="153">
        <f t="shared" si="19"/>
        <v>0</v>
      </c>
      <c r="X8" s="153">
        <f t="shared" si="20"/>
        <v>0</v>
      </c>
      <c r="Y8" s="153">
        <f t="shared" si="21"/>
        <v>0</v>
      </c>
      <c r="Z8" s="153">
        <f t="shared" si="22"/>
        <v>0</v>
      </c>
      <c r="AA8" s="104">
        <f t="shared" si="23"/>
        <v>0</v>
      </c>
      <c r="AB8" s="3">
        <f>'t1'!N8</f>
        <v>1</v>
      </c>
      <c r="AH8" s="55"/>
      <c r="AI8" s="55"/>
      <c r="AJ8" s="55"/>
      <c r="AK8" s="56"/>
      <c r="AL8" s="56"/>
      <c r="AM8" s="56"/>
      <c r="AN8" s="56"/>
      <c r="AO8" s="56"/>
      <c r="AP8" s="56"/>
      <c r="AQ8" s="56"/>
      <c r="AR8" s="56"/>
      <c r="AS8" s="56"/>
      <c r="AT8" s="56"/>
      <c r="AU8" s="56"/>
      <c r="AV8" s="56"/>
      <c r="AW8" s="56"/>
      <c r="AX8" s="56"/>
      <c r="AY8" s="56"/>
      <c r="AZ8" s="56"/>
      <c r="BA8" s="56"/>
      <c r="BB8" s="56"/>
      <c r="BC8" s="56"/>
      <c r="BD8" s="56"/>
      <c r="BE8" s="56"/>
      <c r="BF8" s="104">
        <f t="shared" si="24"/>
        <v>0</v>
      </c>
      <c r="BG8" s="3">
        <f>'t1'!AS8</f>
        <v>0</v>
      </c>
    </row>
    <row r="9" spans="1:59" ht="13.5" customHeight="1">
      <c r="A9" s="43" t="str">
        <f>'t1'!A9</f>
        <v>direttore dei servizi sociali</v>
      </c>
      <c r="B9" s="62" t="str">
        <f>'t1'!B9</f>
        <v>0D0484</v>
      </c>
      <c r="C9" s="152">
        <f t="shared" si="25"/>
        <v>0</v>
      </c>
      <c r="D9" s="152">
        <f t="shared" si="0"/>
        <v>0</v>
      </c>
      <c r="E9" s="152">
        <f t="shared" si="1"/>
        <v>0</v>
      </c>
      <c r="F9" s="153">
        <f t="shared" si="2"/>
        <v>0</v>
      </c>
      <c r="G9" s="153">
        <f t="shared" si="3"/>
        <v>0</v>
      </c>
      <c r="H9" s="153">
        <f t="shared" si="4"/>
        <v>0</v>
      </c>
      <c r="I9" s="153">
        <f t="shared" si="5"/>
        <v>0</v>
      </c>
      <c r="J9" s="153">
        <f t="shared" si="6"/>
        <v>0</v>
      </c>
      <c r="K9" s="153">
        <f t="shared" si="7"/>
        <v>0</v>
      </c>
      <c r="L9" s="153">
        <f t="shared" si="8"/>
        <v>0</v>
      </c>
      <c r="M9" s="153">
        <f t="shared" si="9"/>
        <v>0</v>
      </c>
      <c r="N9" s="153">
        <f t="shared" si="10"/>
        <v>0</v>
      </c>
      <c r="O9" s="153">
        <f t="shared" si="11"/>
        <v>0</v>
      </c>
      <c r="P9" s="153">
        <f t="shared" si="12"/>
        <v>0</v>
      </c>
      <c r="Q9" s="153">
        <f t="shared" si="13"/>
        <v>0</v>
      </c>
      <c r="R9" s="153">
        <f t="shared" si="14"/>
        <v>0</v>
      </c>
      <c r="S9" s="153">
        <f t="shared" si="15"/>
        <v>0</v>
      </c>
      <c r="T9" s="153">
        <f t="shared" si="16"/>
        <v>0</v>
      </c>
      <c r="U9" s="153">
        <f t="shared" si="17"/>
        <v>0</v>
      </c>
      <c r="V9" s="153">
        <f t="shared" si="18"/>
        <v>0</v>
      </c>
      <c r="W9" s="153">
        <f t="shared" si="19"/>
        <v>0</v>
      </c>
      <c r="X9" s="153">
        <f t="shared" si="20"/>
        <v>0</v>
      </c>
      <c r="Y9" s="153">
        <f t="shared" si="21"/>
        <v>0</v>
      </c>
      <c r="Z9" s="153">
        <f t="shared" si="22"/>
        <v>0</v>
      </c>
      <c r="AA9" s="104">
        <f t="shared" si="23"/>
        <v>0</v>
      </c>
      <c r="AB9" s="3">
        <f>'t1'!N9</f>
        <v>0</v>
      </c>
      <c r="AH9" s="55"/>
      <c r="AI9" s="55"/>
      <c r="AJ9" s="55"/>
      <c r="AK9" s="56"/>
      <c r="AL9" s="56"/>
      <c r="AM9" s="56"/>
      <c r="AN9" s="56"/>
      <c r="AO9" s="56"/>
      <c r="AP9" s="56"/>
      <c r="AQ9" s="56"/>
      <c r="AR9" s="56"/>
      <c r="AS9" s="56"/>
      <c r="AT9" s="56"/>
      <c r="AU9" s="56"/>
      <c r="AV9" s="56"/>
      <c r="AW9" s="56"/>
      <c r="AX9" s="56"/>
      <c r="AY9" s="56"/>
      <c r="AZ9" s="56"/>
      <c r="BA9" s="56"/>
      <c r="BB9" s="56"/>
      <c r="BC9" s="56"/>
      <c r="BD9" s="56"/>
      <c r="BE9" s="56"/>
      <c r="BF9" s="104">
        <f t="shared" si="24"/>
        <v>0</v>
      </c>
      <c r="BG9" s="3">
        <f>'t1'!AS9</f>
        <v>0</v>
      </c>
    </row>
    <row r="10" spans="1:59" ht="13.5" customHeight="1">
      <c r="A10" s="43" t="str">
        <f>'t1'!A10</f>
        <v>dir. medico con inc. struttura complessa (rapp. esclusivo)</v>
      </c>
      <c r="B10" s="62" t="str">
        <f>'t1'!B10</f>
        <v>SD0E33</v>
      </c>
      <c r="C10" s="152">
        <f t="shared" si="25"/>
        <v>18739</v>
      </c>
      <c r="D10" s="152">
        <f t="shared" si="0"/>
        <v>441447</v>
      </c>
      <c r="E10" s="152">
        <f t="shared" si="1"/>
        <v>1099621</v>
      </c>
      <c r="F10" s="153">
        <f t="shared" si="2"/>
        <v>677225</v>
      </c>
      <c r="G10" s="153">
        <f t="shared" si="3"/>
        <v>1157925</v>
      </c>
      <c r="H10" s="153">
        <f t="shared" si="4"/>
        <v>252650</v>
      </c>
      <c r="I10" s="153">
        <f t="shared" si="5"/>
        <v>546346</v>
      </c>
      <c r="J10" s="153">
        <f t="shared" si="6"/>
        <v>0</v>
      </c>
      <c r="K10" s="153">
        <f t="shared" si="7"/>
        <v>160107</v>
      </c>
      <c r="L10" s="153">
        <f t="shared" si="8"/>
        <v>0</v>
      </c>
      <c r="M10" s="153">
        <f t="shared" si="9"/>
        <v>0</v>
      </c>
      <c r="N10" s="153">
        <f t="shared" si="10"/>
        <v>0</v>
      </c>
      <c r="O10" s="153">
        <f t="shared" si="11"/>
        <v>4608</v>
      </c>
      <c r="P10" s="153">
        <f t="shared" si="12"/>
        <v>8463</v>
      </c>
      <c r="Q10" s="153">
        <f t="shared" si="13"/>
        <v>0</v>
      </c>
      <c r="R10" s="153">
        <f t="shared" si="14"/>
        <v>0</v>
      </c>
      <c r="S10" s="153">
        <f t="shared" si="15"/>
        <v>0</v>
      </c>
      <c r="T10" s="153">
        <f t="shared" si="16"/>
        <v>0</v>
      </c>
      <c r="U10" s="153">
        <f t="shared" si="17"/>
        <v>0</v>
      </c>
      <c r="V10" s="153">
        <f t="shared" si="18"/>
        <v>200</v>
      </c>
      <c r="W10" s="153">
        <f t="shared" si="19"/>
        <v>0</v>
      </c>
      <c r="X10" s="153">
        <f t="shared" si="20"/>
        <v>0</v>
      </c>
      <c r="Y10" s="153">
        <f t="shared" si="21"/>
        <v>156319</v>
      </c>
      <c r="Z10" s="153">
        <f t="shared" si="22"/>
        <v>315</v>
      </c>
      <c r="AA10" s="104">
        <f t="shared" si="23"/>
        <v>4523965</v>
      </c>
      <c r="AB10" s="3">
        <f>'t1'!N10</f>
        <v>1</v>
      </c>
      <c r="AH10" s="55">
        <v>18739</v>
      </c>
      <c r="AI10" s="55">
        <v>441447</v>
      </c>
      <c r="AJ10" s="55">
        <v>1099621</v>
      </c>
      <c r="AK10" s="56">
        <v>677225</v>
      </c>
      <c r="AL10" s="56">
        <v>1157925</v>
      </c>
      <c r="AM10" s="56">
        <v>252650</v>
      </c>
      <c r="AN10" s="56">
        <v>546346</v>
      </c>
      <c r="AO10" s="56"/>
      <c r="AP10" s="56">
        <v>160107</v>
      </c>
      <c r="AQ10" s="56"/>
      <c r="AR10" s="56"/>
      <c r="AS10" s="56"/>
      <c r="AT10" s="56">
        <v>4608</v>
      </c>
      <c r="AU10" s="56">
        <v>8463</v>
      </c>
      <c r="AV10" s="56"/>
      <c r="AW10" s="56"/>
      <c r="AX10" s="56"/>
      <c r="AY10" s="56"/>
      <c r="AZ10" s="56"/>
      <c r="BA10" s="56">
        <v>200</v>
      </c>
      <c r="BB10" s="56"/>
      <c r="BC10" s="56"/>
      <c r="BD10" s="56">
        <v>156319</v>
      </c>
      <c r="BE10" s="56">
        <v>315</v>
      </c>
      <c r="BF10" s="104">
        <f t="shared" si="24"/>
        <v>4523965</v>
      </c>
      <c r="BG10" s="3">
        <f>'t1'!AS10</f>
        <v>0</v>
      </c>
    </row>
    <row r="11" spans="1:59" ht="13.5" customHeight="1">
      <c r="A11" s="43" t="str">
        <f>'t1'!A11</f>
        <v>dir. medico con inc. di struttura complessa (rapp. non escl.</v>
      </c>
      <c r="B11" s="62" t="str">
        <f>'t1'!B11</f>
        <v>SD0N33</v>
      </c>
      <c r="C11" s="152">
        <f t="shared" si="25"/>
        <v>0</v>
      </c>
      <c r="D11" s="152">
        <f t="shared" si="0"/>
        <v>0</v>
      </c>
      <c r="E11" s="152">
        <f t="shared" si="1"/>
        <v>0</v>
      </c>
      <c r="F11" s="153">
        <f t="shared" si="2"/>
        <v>0</v>
      </c>
      <c r="G11" s="153">
        <f t="shared" si="3"/>
        <v>0</v>
      </c>
      <c r="H11" s="153">
        <f t="shared" si="4"/>
        <v>0</v>
      </c>
      <c r="I11" s="153">
        <f t="shared" si="5"/>
        <v>0</v>
      </c>
      <c r="J11" s="153">
        <f t="shared" si="6"/>
        <v>0</v>
      </c>
      <c r="K11" s="153">
        <f t="shared" si="7"/>
        <v>0</v>
      </c>
      <c r="L11" s="153">
        <f t="shared" si="8"/>
        <v>0</v>
      </c>
      <c r="M11" s="153">
        <f t="shared" si="9"/>
        <v>0</v>
      </c>
      <c r="N11" s="153">
        <f t="shared" si="10"/>
        <v>0</v>
      </c>
      <c r="O11" s="153">
        <f t="shared" si="11"/>
        <v>0</v>
      </c>
      <c r="P11" s="153">
        <f t="shared" si="12"/>
        <v>0</v>
      </c>
      <c r="Q11" s="153">
        <f t="shared" si="13"/>
        <v>0</v>
      </c>
      <c r="R11" s="153">
        <f t="shared" si="14"/>
        <v>0</v>
      </c>
      <c r="S11" s="153">
        <f t="shared" si="15"/>
        <v>0</v>
      </c>
      <c r="T11" s="153">
        <f t="shared" si="16"/>
        <v>0</v>
      </c>
      <c r="U11" s="153">
        <f t="shared" si="17"/>
        <v>0</v>
      </c>
      <c r="V11" s="153">
        <f t="shared" si="18"/>
        <v>0</v>
      </c>
      <c r="W11" s="153">
        <f t="shared" si="19"/>
        <v>0</v>
      </c>
      <c r="X11" s="153">
        <f t="shared" si="20"/>
        <v>0</v>
      </c>
      <c r="Y11" s="153">
        <f t="shared" si="21"/>
        <v>0</v>
      </c>
      <c r="Z11" s="153">
        <f t="shared" si="22"/>
        <v>0</v>
      </c>
      <c r="AA11" s="104">
        <f t="shared" si="23"/>
        <v>0</v>
      </c>
      <c r="AB11" s="3">
        <f>'t1'!N11</f>
        <v>0</v>
      </c>
      <c r="AH11" s="55"/>
      <c r="AI11" s="55"/>
      <c r="AJ11" s="55"/>
      <c r="AK11" s="56"/>
      <c r="AL11" s="56"/>
      <c r="AM11" s="56"/>
      <c r="AN11" s="56"/>
      <c r="AO11" s="56"/>
      <c r="AP11" s="56"/>
      <c r="AQ11" s="56"/>
      <c r="AR11" s="56"/>
      <c r="AS11" s="56"/>
      <c r="AT11" s="56"/>
      <c r="AU11" s="56"/>
      <c r="AV11" s="56"/>
      <c r="AW11" s="56"/>
      <c r="AX11" s="56"/>
      <c r="AY11" s="56"/>
      <c r="AZ11" s="56"/>
      <c r="BA11" s="56"/>
      <c r="BB11" s="56"/>
      <c r="BC11" s="56"/>
      <c r="BD11" s="56"/>
      <c r="BE11" s="56"/>
      <c r="BF11" s="104">
        <f t="shared" si="24"/>
        <v>0</v>
      </c>
      <c r="BG11" s="3">
        <f>'t1'!AS11</f>
        <v>0</v>
      </c>
    </row>
    <row r="12" spans="1:59" ht="13.5" customHeight="1">
      <c r="A12" s="43" t="str">
        <f>'t1'!A12</f>
        <v>dir. medico con incarico di struttura semplice (rapp. esclus</v>
      </c>
      <c r="B12" s="62" t="str">
        <f>'t1'!B12</f>
        <v>SD0E34</v>
      </c>
      <c r="C12" s="152">
        <f t="shared" si="25"/>
        <v>32888</v>
      </c>
      <c r="D12" s="152">
        <f t="shared" si="0"/>
        <v>786</v>
      </c>
      <c r="E12" s="152">
        <f t="shared" si="1"/>
        <v>1925798</v>
      </c>
      <c r="F12" s="153">
        <f t="shared" si="2"/>
        <v>624981</v>
      </c>
      <c r="G12" s="153">
        <f t="shared" si="3"/>
        <v>1149366</v>
      </c>
      <c r="H12" s="153">
        <f t="shared" si="4"/>
        <v>457858</v>
      </c>
      <c r="I12" s="153">
        <f t="shared" si="5"/>
        <v>876968</v>
      </c>
      <c r="J12" s="153">
        <f t="shared" si="6"/>
        <v>0</v>
      </c>
      <c r="K12" s="153">
        <f t="shared" si="7"/>
        <v>0</v>
      </c>
      <c r="L12" s="153">
        <f t="shared" si="8"/>
        <v>1834</v>
      </c>
      <c r="M12" s="153">
        <f t="shared" si="9"/>
        <v>0</v>
      </c>
      <c r="N12" s="153">
        <f t="shared" si="10"/>
        <v>0</v>
      </c>
      <c r="O12" s="153">
        <f t="shared" si="11"/>
        <v>51951</v>
      </c>
      <c r="P12" s="153">
        <f t="shared" si="12"/>
        <v>42773</v>
      </c>
      <c r="Q12" s="153">
        <f t="shared" si="13"/>
        <v>0</v>
      </c>
      <c r="R12" s="153">
        <f t="shared" si="14"/>
        <v>0</v>
      </c>
      <c r="S12" s="153">
        <f t="shared" si="15"/>
        <v>0</v>
      </c>
      <c r="T12" s="153">
        <f t="shared" si="16"/>
        <v>0</v>
      </c>
      <c r="U12" s="153">
        <f t="shared" si="17"/>
        <v>0</v>
      </c>
      <c r="V12" s="153">
        <f t="shared" si="18"/>
        <v>28350</v>
      </c>
      <c r="W12" s="153">
        <f t="shared" si="19"/>
        <v>0</v>
      </c>
      <c r="X12" s="153">
        <f t="shared" si="20"/>
        <v>0</v>
      </c>
      <c r="Y12" s="153">
        <f t="shared" si="21"/>
        <v>44115</v>
      </c>
      <c r="Z12" s="153">
        <f t="shared" si="22"/>
        <v>45179</v>
      </c>
      <c r="AA12" s="104">
        <f t="shared" si="23"/>
        <v>5282847</v>
      </c>
      <c r="AB12" s="3">
        <f>'t1'!N12</f>
        <v>1</v>
      </c>
      <c r="AH12" s="55">
        <v>32888</v>
      </c>
      <c r="AI12" s="55">
        <v>786</v>
      </c>
      <c r="AJ12" s="55">
        <v>1925798</v>
      </c>
      <c r="AK12" s="56">
        <v>624981</v>
      </c>
      <c r="AL12" s="56">
        <v>1149366</v>
      </c>
      <c r="AM12" s="56">
        <v>457858</v>
      </c>
      <c r="AN12" s="56">
        <v>876968</v>
      </c>
      <c r="AO12" s="56"/>
      <c r="AP12" s="56"/>
      <c r="AQ12" s="56">
        <v>1834</v>
      </c>
      <c r="AR12" s="56"/>
      <c r="AS12" s="56"/>
      <c r="AT12" s="56">
        <v>51951</v>
      </c>
      <c r="AU12" s="56">
        <v>42773</v>
      </c>
      <c r="AV12" s="56"/>
      <c r="AW12" s="56"/>
      <c r="AX12" s="56"/>
      <c r="AY12" s="56"/>
      <c r="AZ12" s="56"/>
      <c r="BA12" s="56">
        <v>28350</v>
      </c>
      <c r="BB12" s="56"/>
      <c r="BC12" s="56"/>
      <c r="BD12" s="56">
        <v>44115</v>
      </c>
      <c r="BE12" s="56">
        <v>45179</v>
      </c>
      <c r="BF12" s="104">
        <f t="shared" si="24"/>
        <v>5282847</v>
      </c>
      <c r="BG12" s="3">
        <f>'t1'!AS12</f>
        <v>0</v>
      </c>
    </row>
    <row r="13" spans="1:59" ht="13.5" customHeight="1">
      <c r="A13" s="43" t="str">
        <f>'t1'!A13</f>
        <v>dir. medico con incarico struttura semplice (rapp. non escl.</v>
      </c>
      <c r="B13" s="62" t="str">
        <f>'t1'!B13</f>
        <v>SD0N34</v>
      </c>
      <c r="C13" s="152">
        <f t="shared" si="25"/>
        <v>581</v>
      </c>
      <c r="D13" s="152">
        <f t="shared" si="0"/>
        <v>0</v>
      </c>
      <c r="E13" s="152">
        <f t="shared" si="1"/>
        <v>0</v>
      </c>
      <c r="F13" s="153">
        <f t="shared" si="2"/>
        <v>0</v>
      </c>
      <c r="G13" s="153">
        <f t="shared" si="3"/>
        <v>24966</v>
      </c>
      <c r="H13" s="153">
        <f t="shared" si="4"/>
        <v>0</v>
      </c>
      <c r="I13" s="153">
        <f t="shared" si="5"/>
        <v>15494</v>
      </c>
      <c r="J13" s="153">
        <f t="shared" si="6"/>
        <v>0</v>
      </c>
      <c r="K13" s="153">
        <f t="shared" si="7"/>
        <v>0</v>
      </c>
      <c r="L13" s="153">
        <f t="shared" si="8"/>
        <v>0</v>
      </c>
      <c r="M13" s="153">
        <f t="shared" si="9"/>
        <v>0</v>
      </c>
      <c r="N13" s="153">
        <f t="shared" si="10"/>
        <v>0</v>
      </c>
      <c r="O13" s="153">
        <f t="shared" si="11"/>
        <v>3707</v>
      </c>
      <c r="P13" s="153">
        <f t="shared" si="12"/>
        <v>278</v>
      </c>
      <c r="Q13" s="153">
        <f t="shared" si="13"/>
        <v>0</v>
      </c>
      <c r="R13" s="153">
        <f t="shared" si="14"/>
        <v>0</v>
      </c>
      <c r="S13" s="153">
        <f t="shared" si="15"/>
        <v>0</v>
      </c>
      <c r="T13" s="153">
        <f t="shared" si="16"/>
        <v>0</v>
      </c>
      <c r="U13" s="153">
        <f t="shared" si="17"/>
        <v>0</v>
      </c>
      <c r="V13" s="153">
        <f t="shared" si="18"/>
        <v>350</v>
      </c>
      <c r="W13" s="153">
        <f t="shared" si="19"/>
        <v>0</v>
      </c>
      <c r="X13" s="153">
        <f t="shared" si="20"/>
        <v>0</v>
      </c>
      <c r="Y13" s="153">
        <f t="shared" si="21"/>
        <v>0</v>
      </c>
      <c r="Z13" s="153">
        <f t="shared" si="22"/>
        <v>0</v>
      </c>
      <c r="AA13" s="104">
        <f t="shared" si="23"/>
        <v>45376</v>
      </c>
      <c r="AB13" s="3">
        <f>'t1'!N13</f>
        <v>1</v>
      </c>
      <c r="AH13" s="55">
        <v>581</v>
      </c>
      <c r="AI13" s="55"/>
      <c r="AJ13" s="55"/>
      <c r="AK13" s="56"/>
      <c r="AL13" s="56">
        <v>24966</v>
      </c>
      <c r="AM13" s="56"/>
      <c r="AN13" s="56">
        <v>15494</v>
      </c>
      <c r="AO13" s="56"/>
      <c r="AP13" s="56"/>
      <c r="AQ13" s="56"/>
      <c r="AR13" s="56"/>
      <c r="AS13" s="56"/>
      <c r="AT13" s="56">
        <v>3707</v>
      </c>
      <c r="AU13" s="56">
        <v>278</v>
      </c>
      <c r="AV13" s="56"/>
      <c r="AW13" s="56"/>
      <c r="AX13" s="56"/>
      <c r="AY13" s="56"/>
      <c r="AZ13" s="56"/>
      <c r="BA13" s="56">
        <v>350</v>
      </c>
      <c r="BB13" s="56"/>
      <c r="BC13" s="56"/>
      <c r="BD13" s="56"/>
      <c r="BE13" s="56"/>
      <c r="BF13" s="104">
        <f t="shared" si="24"/>
        <v>45376</v>
      </c>
      <c r="BG13" s="3">
        <f>'t1'!AS13</f>
        <v>0</v>
      </c>
    </row>
    <row r="14" spans="1:59" ht="13.5" customHeight="1">
      <c r="A14" s="43" t="str">
        <f>'t1'!A14</f>
        <v>dirigenti medici con altri incar. prof.li (rapp. esclusivo)</v>
      </c>
      <c r="B14" s="62" t="str">
        <f>'t1'!B14</f>
        <v>SD0035</v>
      </c>
      <c r="C14" s="152">
        <f t="shared" si="25"/>
        <v>271709</v>
      </c>
      <c r="D14" s="152">
        <f t="shared" si="0"/>
        <v>6838</v>
      </c>
      <c r="E14" s="152">
        <f t="shared" si="1"/>
        <v>10790065</v>
      </c>
      <c r="F14" s="153">
        <f t="shared" si="2"/>
        <v>3335908</v>
      </c>
      <c r="G14" s="153">
        <f t="shared" si="3"/>
        <v>2318824</v>
      </c>
      <c r="H14" s="153">
        <f t="shared" si="4"/>
        <v>3755864</v>
      </c>
      <c r="I14" s="153">
        <f t="shared" si="5"/>
        <v>7245234</v>
      </c>
      <c r="J14" s="153">
        <f t="shared" si="6"/>
        <v>0</v>
      </c>
      <c r="K14" s="153">
        <f t="shared" si="7"/>
        <v>13348</v>
      </c>
      <c r="L14" s="153">
        <f t="shared" si="8"/>
        <v>99827</v>
      </c>
      <c r="M14" s="153">
        <f t="shared" si="9"/>
        <v>0</v>
      </c>
      <c r="N14" s="153">
        <f t="shared" si="10"/>
        <v>0</v>
      </c>
      <c r="O14" s="153">
        <f t="shared" si="11"/>
        <v>594201</v>
      </c>
      <c r="P14" s="153">
        <f t="shared" si="12"/>
        <v>698288</v>
      </c>
      <c r="Q14" s="153">
        <f t="shared" si="13"/>
        <v>0</v>
      </c>
      <c r="R14" s="153">
        <f t="shared" si="14"/>
        <v>0</v>
      </c>
      <c r="S14" s="153">
        <f t="shared" si="15"/>
        <v>0</v>
      </c>
      <c r="T14" s="153">
        <f t="shared" si="16"/>
        <v>0</v>
      </c>
      <c r="U14" s="153">
        <f t="shared" si="17"/>
        <v>0</v>
      </c>
      <c r="V14" s="153">
        <f t="shared" si="18"/>
        <v>731050</v>
      </c>
      <c r="W14" s="153">
        <f t="shared" si="19"/>
        <v>0</v>
      </c>
      <c r="X14" s="153">
        <f t="shared" si="20"/>
        <v>0</v>
      </c>
      <c r="Y14" s="153">
        <f t="shared" si="21"/>
        <v>103112</v>
      </c>
      <c r="Z14" s="153">
        <f t="shared" si="22"/>
        <v>507379</v>
      </c>
      <c r="AA14" s="104">
        <f t="shared" si="23"/>
        <v>30471647</v>
      </c>
      <c r="AB14" s="3">
        <f>'t1'!N14</f>
        <v>1</v>
      </c>
      <c r="AH14" s="55">
        <v>271709</v>
      </c>
      <c r="AI14" s="55">
        <v>6838</v>
      </c>
      <c r="AJ14" s="55">
        <v>10790065</v>
      </c>
      <c r="AK14" s="56">
        <v>3335908</v>
      </c>
      <c r="AL14" s="56">
        <v>2318824</v>
      </c>
      <c r="AM14" s="56">
        <v>3755864</v>
      </c>
      <c r="AN14" s="56">
        <v>7245234</v>
      </c>
      <c r="AO14" s="56"/>
      <c r="AP14" s="56">
        <v>13348</v>
      </c>
      <c r="AQ14" s="56">
        <v>99827</v>
      </c>
      <c r="AR14" s="56"/>
      <c r="AS14" s="56"/>
      <c r="AT14" s="56">
        <v>594201</v>
      </c>
      <c r="AU14" s="56">
        <v>698288</v>
      </c>
      <c r="AV14" s="56"/>
      <c r="AW14" s="56"/>
      <c r="AX14" s="56"/>
      <c r="AY14" s="56"/>
      <c r="AZ14" s="56"/>
      <c r="BA14" s="56">
        <v>731050</v>
      </c>
      <c r="BB14" s="56"/>
      <c r="BC14" s="56"/>
      <c r="BD14" s="56">
        <v>103112</v>
      </c>
      <c r="BE14" s="56">
        <v>507379</v>
      </c>
      <c r="BF14" s="104">
        <f t="shared" si="24"/>
        <v>30471647</v>
      </c>
      <c r="BG14" s="3">
        <f>'t1'!AS14</f>
        <v>0</v>
      </c>
    </row>
    <row r="15" spans="1:59" ht="13.5" customHeight="1">
      <c r="A15" s="43" t="str">
        <f>'t1'!A15</f>
        <v>dirigenti medici con altri incar. prof.li (rapp. non escl.)</v>
      </c>
      <c r="B15" s="62" t="str">
        <f>'t1'!B15</f>
        <v>SD0036</v>
      </c>
      <c r="C15" s="152">
        <f t="shared" si="25"/>
        <v>14586</v>
      </c>
      <c r="D15" s="152">
        <f t="shared" si="0"/>
        <v>0</v>
      </c>
      <c r="E15" s="152">
        <f t="shared" si="1"/>
        <v>0</v>
      </c>
      <c r="F15" s="153">
        <f t="shared" si="2"/>
        <v>2568</v>
      </c>
      <c r="G15" s="153">
        <f t="shared" si="3"/>
        <v>36304</v>
      </c>
      <c r="H15" s="153">
        <f t="shared" si="4"/>
        <v>0</v>
      </c>
      <c r="I15" s="153">
        <f t="shared" si="5"/>
        <v>388934</v>
      </c>
      <c r="J15" s="153">
        <f t="shared" si="6"/>
        <v>0</v>
      </c>
      <c r="K15" s="153">
        <f t="shared" si="7"/>
        <v>0</v>
      </c>
      <c r="L15" s="153">
        <f t="shared" si="8"/>
        <v>38280</v>
      </c>
      <c r="M15" s="153">
        <f t="shared" si="9"/>
        <v>0</v>
      </c>
      <c r="N15" s="153">
        <f t="shared" si="10"/>
        <v>0</v>
      </c>
      <c r="O15" s="153">
        <f t="shared" si="11"/>
        <v>40841</v>
      </c>
      <c r="P15" s="153">
        <f t="shared" si="12"/>
        <v>41913</v>
      </c>
      <c r="Q15" s="153">
        <f t="shared" si="13"/>
        <v>0</v>
      </c>
      <c r="R15" s="153">
        <f t="shared" si="14"/>
        <v>0</v>
      </c>
      <c r="S15" s="153">
        <f t="shared" si="15"/>
        <v>0</v>
      </c>
      <c r="T15" s="153">
        <f t="shared" si="16"/>
        <v>0</v>
      </c>
      <c r="U15" s="153">
        <f t="shared" si="17"/>
        <v>0</v>
      </c>
      <c r="V15" s="153">
        <f t="shared" si="18"/>
        <v>54800</v>
      </c>
      <c r="W15" s="153">
        <f t="shared" si="19"/>
        <v>0</v>
      </c>
      <c r="X15" s="153">
        <f t="shared" si="20"/>
        <v>0</v>
      </c>
      <c r="Y15" s="153">
        <f t="shared" si="21"/>
        <v>0</v>
      </c>
      <c r="Z15" s="153">
        <f t="shared" si="22"/>
        <v>16103</v>
      </c>
      <c r="AA15" s="104">
        <f t="shared" si="23"/>
        <v>634329</v>
      </c>
      <c r="AB15" s="3">
        <f>'t1'!N15</f>
        <v>1</v>
      </c>
      <c r="AH15" s="55">
        <v>14586</v>
      </c>
      <c r="AI15" s="55"/>
      <c r="AJ15" s="55"/>
      <c r="AK15" s="56">
        <v>2568</v>
      </c>
      <c r="AL15" s="56">
        <v>36304</v>
      </c>
      <c r="AM15" s="56"/>
      <c r="AN15" s="56">
        <v>388934</v>
      </c>
      <c r="AO15" s="56"/>
      <c r="AP15" s="56"/>
      <c r="AQ15" s="56">
        <v>38280</v>
      </c>
      <c r="AR15" s="56"/>
      <c r="AS15" s="56"/>
      <c r="AT15" s="56">
        <v>40841</v>
      </c>
      <c r="AU15" s="56">
        <v>41913</v>
      </c>
      <c r="AV15" s="56"/>
      <c r="AW15" s="56"/>
      <c r="AX15" s="56"/>
      <c r="AY15" s="56"/>
      <c r="AZ15" s="56"/>
      <c r="BA15" s="56">
        <v>54800</v>
      </c>
      <c r="BB15" s="56"/>
      <c r="BC15" s="56"/>
      <c r="BD15" s="56"/>
      <c r="BE15" s="56">
        <v>16103</v>
      </c>
      <c r="BF15" s="104">
        <f t="shared" si="24"/>
        <v>634329</v>
      </c>
      <c r="BG15" s="3">
        <f>'t1'!AS15</f>
        <v>0</v>
      </c>
    </row>
    <row r="16" spans="1:59" ht="13.5" customHeight="1">
      <c r="A16" s="43" t="str">
        <f>'t1'!A16</f>
        <v>dir. medici a t.  determinato(art. 15-septies d.lgs. 502/92)</v>
      </c>
      <c r="B16" s="62" t="str">
        <f>'t1'!B16</f>
        <v>SD0597</v>
      </c>
      <c r="C16" s="152">
        <f t="shared" si="25"/>
        <v>581</v>
      </c>
      <c r="D16" s="152">
        <f t="shared" si="0"/>
        <v>9432</v>
      </c>
      <c r="E16" s="152">
        <f t="shared" si="1"/>
        <v>54844</v>
      </c>
      <c r="F16" s="152">
        <f t="shared" si="2"/>
        <v>4459</v>
      </c>
      <c r="G16" s="150">
        <f t="shared" si="3"/>
        <v>76567</v>
      </c>
      <c r="H16" s="153">
        <f t="shared" si="4"/>
        <v>8064</v>
      </c>
      <c r="I16" s="153">
        <f t="shared" si="5"/>
        <v>15494</v>
      </c>
      <c r="J16" s="153">
        <f t="shared" si="6"/>
        <v>0</v>
      </c>
      <c r="K16" s="153">
        <f t="shared" si="7"/>
        <v>0</v>
      </c>
      <c r="L16" s="153">
        <f t="shared" si="8"/>
        <v>0</v>
      </c>
      <c r="M16" s="153">
        <f t="shared" si="9"/>
        <v>0</v>
      </c>
      <c r="N16" s="153">
        <f t="shared" si="10"/>
        <v>0</v>
      </c>
      <c r="O16" s="153">
        <f t="shared" si="11"/>
        <v>0</v>
      </c>
      <c r="P16" s="153">
        <f t="shared" si="12"/>
        <v>0</v>
      </c>
      <c r="Q16" s="153">
        <f t="shared" si="13"/>
        <v>0</v>
      </c>
      <c r="R16" s="153">
        <f t="shared" si="14"/>
        <v>0</v>
      </c>
      <c r="S16" s="153">
        <f t="shared" si="15"/>
        <v>0</v>
      </c>
      <c r="T16" s="153">
        <f t="shared" si="16"/>
        <v>0</v>
      </c>
      <c r="U16" s="153">
        <f t="shared" si="17"/>
        <v>0</v>
      </c>
      <c r="V16" s="153">
        <f t="shared" si="18"/>
        <v>0</v>
      </c>
      <c r="W16" s="153">
        <f t="shared" si="19"/>
        <v>0</v>
      </c>
      <c r="X16" s="153">
        <f t="shared" si="20"/>
        <v>0</v>
      </c>
      <c r="Y16" s="153">
        <f t="shared" si="21"/>
        <v>0</v>
      </c>
      <c r="Z16" s="153">
        <f t="shared" si="22"/>
        <v>0</v>
      </c>
      <c r="AA16" s="104">
        <f t="shared" si="23"/>
        <v>169441</v>
      </c>
      <c r="AB16" s="3">
        <f>'t1'!N16</f>
        <v>1</v>
      </c>
      <c r="AH16" s="55">
        <v>581</v>
      </c>
      <c r="AI16" s="55">
        <v>9432</v>
      </c>
      <c r="AJ16" s="55">
        <v>54844</v>
      </c>
      <c r="AK16" s="55">
        <v>4459</v>
      </c>
      <c r="AL16" s="52">
        <v>76567</v>
      </c>
      <c r="AM16" s="56">
        <v>8064</v>
      </c>
      <c r="AN16" s="56">
        <v>15494</v>
      </c>
      <c r="AO16" s="56"/>
      <c r="AP16" s="56"/>
      <c r="AQ16" s="56"/>
      <c r="AR16" s="56"/>
      <c r="AS16" s="56"/>
      <c r="AT16" s="56"/>
      <c r="AU16" s="56"/>
      <c r="AV16" s="56"/>
      <c r="AW16" s="56"/>
      <c r="AX16" s="56"/>
      <c r="AY16" s="56"/>
      <c r="AZ16" s="56"/>
      <c r="BA16" s="56"/>
      <c r="BB16" s="56"/>
      <c r="BC16" s="56"/>
      <c r="BD16" s="56"/>
      <c r="BE16" s="56"/>
      <c r="BF16" s="104">
        <f t="shared" si="24"/>
        <v>169441</v>
      </c>
      <c r="BG16" s="3">
        <f>'t1'!AS16</f>
        <v>0</v>
      </c>
    </row>
    <row r="17" spans="1:59" ht="13.5" customHeight="1">
      <c r="A17" s="43" t="str">
        <f>'t1'!A17</f>
        <v>veterinari con inc. di struttura complessa (rapp.esclusivo)</v>
      </c>
      <c r="B17" s="62" t="str">
        <f>'t1'!B17</f>
        <v>SD0E74</v>
      </c>
      <c r="C17" s="152">
        <f t="shared" si="25"/>
        <v>386</v>
      </c>
      <c r="D17" s="152">
        <f t="shared" si="0"/>
        <v>2830</v>
      </c>
      <c r="E17" s="152">
        <f t="shared" si="1"/>
        <v>42642</v>
      </c>
      <c r="F17" s="152">
        <f t="shared" si="2"/>
        <v>13625</v>
      </c>
      <c r="G17" s="150">
        <f t="shared" si="3"/>
        <v>8443</v>
      </c>
      <c r="H17" s="153">
        <f t="shared" si="4"/>
        <v>952</v>
      </c>
      <c r="I17" s="153">
        <f t="shared" si="5"/>
        <v>12868</v>
      </c>
      <c r="J17" s="153">
        <f t="shared" si="6"/>
        <v>0</v>
      </c>
      <c r="K17" s="153">
        <f t="shared" si="7"/>
        <v>0</v>
      </c>
      <c r="L17" s="153">
        <f t="shared" si="8"/>
        <v>0</v>
      </c>
      <c r="M17" s="153">
        <f t="shared" si="9"/>
        <v>0</v>
      </c>
      <c r="N17" s="153">
        <f t="shared" si="10"/>
        <v>0</v>
      </c>
      <c r="O17" s="153">
        <f t="shared" si="11"/>
        <v>0</v>
      </c>
      <c r="P17" s="153">
        <f t="shared" si="12"/>
        <v>550</v>
      </c>
      <c r="Q17" s="153">
        <f t="shared" si="13"/>
        <v>0</v>
      </c>
      <c r="R17" s="153">
        <f t="shared" si="14"/>
        <v>0</v>
      </c>
      <c r="S17" s="153">
        <f t="shared" si="15"/>
        <v>0</v>
      </c>
      <c r="T17" s="153">
        <f t="shared" si="16"/>
        <v>0</v>
      </c>
      <c r="U17" s="153">
        <f t="shared" si="17"/>
        <v>0</v>
      </c>
      <c r="V17" s="153">
        <f t="shared" si="18"/>
        <v>0</v>
      </c>
      <c r="W17" s="153">
        <f t="shared" si="19"/>
        <v>0</v>
      </c>
      <c r="X17" s="153">
        <f t="shared" si="20"/>
        <v>0</v>
      </c>
      <c r="Y17" s="153">
        <f t="shared" si="21"/>
        <v>8657</v>
      </c>
      <c r="Z17" s="153">
        <f t="shared" si="22"/>
        <v>0</v>
      </c>
      <c r="AA17" s="104">
        <f t="shared" si="23"/>
        <v>90953</v>
      </c>
      <c r="AB17" s="3">
        <f>'t1'!N17</f>
        <v>1</v>
      </c>
      <c r="AH17" s="55">
        <v>386</v>
      </c>
      <c r="AI17" s="55">
        <v>2830</v>
      </c>
      <c r="AJ17" s="55">
        <v>42642</v>
      </c>
      <c r="AK17" s="55">
        <v>13625</v>
      </c>
      <c r="AL17" s="52">
        <v>8443</v>
      </c>
      <c r="AM17" s="56">
        <v>952</v>
      </c>
      <c r="AN17" s="56">
        <v>12868</v>
      </c>
      <c r="AO17" s="56"/>
      <c r="AP17" s="56"/>
      <c r="AQ17" s="56"/>
      <c r="AR17" s="56"/>
      <c r="AS17" s="56"/>
      <c r="AT17" s="56"/>
      <c r="AU17" s="56">
        <v>550</v>
      </c>
      <c r="AV17" s="56"/>
      <c r="AW17" s="56"/>
      <c r="AX17" s="56"/>
      <c r="AY17" s="56"/>
      <c r="AZ17" s="56"/>
      <c r="BA17" s="56"/>
      <c r="BB17" s="56"/>
      <c r="BC17" s="56"/>
      <c r="BD17" s="56">
        <v>8657</v>
      </c>
      <c r="BE17" s="56"/>
      <c r="BF17" s="104">
        <f t="shared" si="24"/>
        <v>90953</v>
      </c>
      <c r="BG17" s="3">
        <f>'t1'!AS17</f>
        <v>0</v>
      </c>
    </row>
    <row r="18" spans="1:59" ht="13.5" customHeight="1">
      <c r="A18" s="43" t="str">
        <f>'t1'!A18</f>
        <v>veterinari con inc. di struttura complessa (rapp. non escl.)</v>
      </c>
      <c r="B18" s="62" t="str">
        <f>'t1'!B18</f>
        <v>SD0N74</v>
      </c>
      <c r="C18" s="152">
        <f t="shared" si="25"/>
        <v>0</v>
      </c>
      <c r="D18" s="152">
        <f t="shared" si="0"/>
        <v>0</v>
      </c>
      <c r="E18" s="152">
        <f t="shared" si="1"/>
        <v>0</v>
      </c>
      <c r="F18" s="152">
        <f t="shared" si="2"/>
        <v>0</v>
      </c>
      <c r="G18" s="150">
        <f t="shared" si="3"/>
        <v>0</v>
      </c>
      <c r="H18" s="153">
        <f t="shared" si="4"/>
        <v>0</v>
      </c>
      <c r="I18" s="153">
        <f t="shared" si="5"/>
        <v>0</v>
      </c>
      <c r="J18" s="153">
        <f t="shared" si="6"/>
        <v>0</v>
      </c>
      <c r="K18" s="153">
        <f t="shared" si="7"/>
        <v>0</v>
      </c>
      <c r="L18" s="153">
        <f t="shared" si="8"/>
        <v>0</v>
      </c>
      <c r="M18" s="153">
        <f t="shared" si="9"/>
        <v>0</v>
      </c>
      <c r="N18" s="153">
        <f t="shared" si="10"/>
        <v>0</v>
      </c>
      <c r="O18" s="153">
        <f t="shared" si="11"/>
        <v>0</v>
      </c>
      <c r="P18" s="153">
        <f t="shared" si="12"/>
        <v>0</v>
      </c>
      <c r="Q18" s="153">
        <f t="shared" si="13"/>
        <v>0</v>
      </c>
      <c r="R18" s="153">
        <f t="shared" si="14"/>
        <v>0</v>
      </c>
      <c r="S18" s="153">
        <f t="shared" si="15"/>
        <v>0</v>
      </c>
      <c r="T18" s="153">
        <f t="shared" si="16"/>
        <v>0</v>
      </c>
      <c r="U18" s="153">
        <f t="shared" si="17"/>
        <v>0</v>
      </c>
      <c r="V18" s="153">
        <f t="shared" si="18"/>
        <v>0</v>
      </c>
      <c r="W18" s="153">
        <f t="shared" si="19"/>
        <v>0</v>
      </c>
      <c r="X18" s="153">
        <f t="shared" si="20"/>
        <v>0</v>
      </c>
      <c r="Y18" s="153">
        <f t="shared" si="21"/>
        <v>0</v>
      </c>
      <c r="Z18" s="153">
        <f t="shared" si="22"/>
        <v>0</v>
      </c>
      <c r="AA18" s="104">
        <f t="shared" si="23"/>
        <v>0</v>
      </c>
      <c r="AB18" s="3">
        <f>'t1'!N18</f>
        <v>0</v>
      </c>
      <c r="AH18" s="55"/>
      <c r="AI18" s="55"/>
      <c r="AJ18" s="55"/>
      <c r="AK18" s="55"/>
      <c r="AL18" s="52"/>
      <c r="AM18" s="56"/>
      <c r="AN18" s="56"/>
      <c r="AO18" s="56"/>
      <c r="AP18" s="56"/>
      <c r="AQ18" s="56"/>
      <c r="AR18" s="56"/>
      <c r="AS18" s="56"/>
      <c r="AT18" s="56"/>
      <c r="AU18" s="56"/>
      <c r="AV18" s="56"/>
      <c r="AW18" s="56"/>
      <c r="AX18" s="56"/>
      <c r="AY18" s="56"/>
      <c r="AZ18" s="56"/>
      <c r="BA18" s="56"/>
      <c r="BB18" s="56"/>
      <c r="BC18" s="56"/>
      <c r="BD18" s="56"/>
      <c r="BE18" s="56"/>
      <c r="BF18" s="104">
        <f t="shared" si="24"/>
        <v>0</v>
      </c>
      <c r="BG18" s="3">
        <f>'t1'!AS18</f>
        <v>0</v>
      </c>
    </row>
    <row r="19" spans="1:59" ht="13.5" customHeight="1">
      <c r="A19" s="43" t="str">
        <f>'t1'!A19</f>
        <v>veterinari con inc. di struttura semplice (rapp. esclusivo)</v>
      </c>
      <c r="B19" s="62" t="str">
        <f>'t1'!B19</f>
        <v>SD0E73</v>
      </c>
      <c r="C19" s="152">
        <f t="shared" si="25"/>
        <v>2615</v>
      </c>
      <c r="D19" s="152">
        <f t="shared" si="0"/>
        <v>0</v>
      </c>
      <c r="E19" s="152">
        <f t="shared" si="1"/>
        <v>115125</v>
      </c>
      <c r="F19" s="152">
        <f t="shared" si="2"/>
        <v>47121</v>
      </c>
      <c r="G19" s="150">
        <f t="shared" si="3"/>
        <v>145742</v>
      </c>
      <c r="H19" s="153">
        <f t="shared" si="4"/>
        <v>36288</v>
      </c>
      <c r="I19" s="153">
        <f t="shared" si="5"/>
        <v>69722</v>
      </c>
      <c r="J19" s="153">
        <f t="shared" si="6"/>
        <v>0</v>
      </c>
      <c r="K19" s="153">
        <f t="shared" si="7"/>
        <v>0</v>
      </c>
      <c r="L19" s="153">
        <f t="shared" si="8"/>
        <v>0</v>
      </c>
      <c r="M19" s="153">
        <f t="shared" si="9"/>
        <v>0</v>
      </c>
      <c r="N19" s="153">
        <f t="shared" si="10"/>
        <v>0</v>
      </c>
      <c r="O19" s="153">
        <f t="shared" si="11"/>
        <v>5958</v>
      </c>
      <c r="P19" s="153">
        <f t="shared" si="12"/>
        <v>6479</v>
      </c>
      <c r="Q19" s="153">
        <f t="shared" si="13"/>
        <v>0</v>
      </c>
      <c r="R19" s="153">
        <f t="shared" si="14"/>
        <v>0</v>
      </c>
      <c r="S19" s="153">
        <f t="shared" si="15"/>
        <v>0</v>
      </c>
      <c r="T19" s="153">
        <f t="shared" si="16"/>
        <v>0</v>
      </c>
      <c r="U19" s="153">
        <f t="shared" si="17"/>
        <v>0</v>
      </c>
      <c r="V19" s="153">
        <f t="shared" si="18"/>
        <v>0</v>
      </c>
      <c r="W19" s="153">
        <f t="shared" si="19"/>
        <v>0</v>
      </c>
      <c r="X19" s="153">
        <f t="shared" si="20"/>
        <v>0</v>
      </c>
      <c r="Y19" s="153">
        <f t="shared" si="21"/>
        <v>2140</v>
      </c>
      <c r="Z19" s="155">
        <f t="shared" si="22"/>
        <v>1210</v>
      </c>
      <c r="AA19" s="104">
        <f t="shared" si="23"/>
        <v>432400</v>
      </c>
      <c r="AB19" s="3">
        <f>'t1'!N19</f>
        <v>1</v>
      </c>
      <c r="AH19" s="55">
        <v>2615</v>
      </c>
      <c r="AI19" s="55"/>
      <c r="AJ19" s="55">
        <v>115125</v>
      </c>
      <c r="AK19" s="55">
        <v>47121</v>
      </c>
      <c r="AL19" s="52">
        <v>145742</v>
      </c>
      <c r="AM19" s="56">
        <v>36288</v>
      </c>
      <c r="AN19" s="56">
        <v>69722</v>
      </c>
      <c r="AO19" s="56"/>
      <c r="AP19" s="56"/>
      <c r="AQ19" s="56"/>
      <c r="AR19" s="56"/>
      <c r="AS19" s="56"/>
      <c r="AT19" s="56">
        <v>5958</v>
      </c>
      <c r="AU19" s="56">
        <v>6479</v>
      </c>
      <c r="AV19" s="56"/>
      <c r="AW19" s="56"/>
      <c r="AX19" s="56"/>
      <c r="AY19" s="56"/>
      <c r="AZ19" s="56"/>
      <c r="BA19" s="56"/>
      <c r="BB19" s="56"/>
      <c r="BC19" s="56"/>
      <c r="BD19" s="56">
        <v>2140</v>
      </c>
      <c r="BE19" s="58">
        <v>1210</v>
      </c>
      <c r="BF19" s="104">
        <f t="shared" si="24"/>
        <v>432400</v>
      </c>
      <c r="BG19" s="3">
        <f>'t1'!AS19</f>
        <v>0</v>
      </c>
    </row>
    <row r="20" spans="1:59" ht="13.5" customHeight="1">
      <c r="A20" s="43" t="str">
        <f>'t1'!A20</f>
        <v>veterinari con inc. di struttura semplice (rapp. non escl.)</v>
      </c>
      <c r="B20" s="62" t="str">
        <f>'t1'!B20</f>
        <v>SD0N73</v>
      </c>
      <c r="C20" s="152">
        <f t="shared" si="25"/>
        <v>0</v>
      </c>
      <c r="D20" s="152">
        <f t="shared" si="0"/>
        <v>0</v>
      </c>
      <c r="E20" s="152">
        <f t="shared" si="1"/>
        <v>0</v>
      </c>
      <c r="F20" s="153">
        <f t="shared" si="2"/>
        <v>0</v>
      </c>
      <c r="G20" s="153">
        <f t="shared" si="3"/>
        <v>0</v>
      </c>
      <c r="H20" s="153">
        <f t="shared" si="4"/>
        <v>0</v>
      </c>
      <c r="I20" s="153">
        <f t="shared" si="5"/>
        <v>0</v>
      </c>
      <c r="J20" s="153">
        <f t="shared" si="6"/>
        <v>0</v>
      </c>
      <c r="K20" s="153">
        <f t="shared" si="7"/>
        <v>0</v>
      </c>
      <c r="L20" s="153">
        <f t="shared" si="8"/>
        <v>0</v>
      </c>
      <c r="M20" s="153">
        <f t="shared" si="9"/>
        <v>0</v>
      </c>
      <c r="N20" s="153">
        <f t="shared" si="10"/>
        <v>0</v>
      </c>
      <c r="O20" s="153">
        <f t="shared" si="11"/>
        <v>0</v>
      </c>
      <c r="P20" s="153">
        <f t="shared" si="12"/>
        <v>0</v>
      </c>
      <c r="Q20" s="153">
        <f t="shared" si="13"/>
        <v>0</v>
      </c>
      <c r="R20" s="153">
        <f t="shared" si="14"/>
        <v>0</v>
      </c>
      <c r="S20" s="153">
        <f t="shared" si="15"/>
        <v>0</v>
      </c>
      <c r="T20" s="153">
        <f t="shared" si="16"/>
        <v>0</v>
      </c>
      <c r="U20" s="153">
        <f t="shared" si="17"/>
        <v>0</v>
      </c>
      <c r="V20" s="153">
        <f t="shared" si="18"/>
        <v>0</v>
      </c>
      <c r="W20" s="153">
        <f t="shared" si="19"/>
        <v>0</v>
      </c>
      <c r="X20" s="153">
        <f t="shared" si="20"/>
        <v>0</v>
      </c>
      <c r="Y20" s="153">
        <f t="shared" si="21"/>
        <v>0</v>
      </c>
      <c r="Z20" s="153">
        <f t="shared" si="22"/>
        <v>0</v>
      </c>
      <c r="AA20" s="104">
        <f t="shared" si="23"/>
        <v>0</v>
      </c>
      <c r="AB20" s="3">
        <f>'t1'!N20</f>
        <v>0</v>
      </c>
      <c r="AH20" s="55"/>
      <c r="AI20" s="55"/>
      <c r="AJ20" s="55"/>
      <c r="AK20" s="56"/>
      <c r="AL20" s="56"/>
      <c r="AM20" s="56"/>
      <c r="AN20" s="56"/>
      <c r="AO20" s="56"/>
      <c r="AP20" s="56"/>
      <c r="AQ20" s="56"/>
      <c r="AR20" s="56"/>
      <c r="AS20" s="56"/>
      <c r="AT20" s="56"/>
      <c r="AU20" s="56"/>
      <c r="AV20" s="56"/>
      <c r="AW20" s="56"/>
      <c r="AX20" s="56"/>
      <c r="AY20" s="56"/>
      <c r="AZ20" s="56"/>
      <c r="BA20" s="56"/>
      <c r="BB20" s="56"/>
      <c r="BC20" s="56"/>
      <c r="BD20" s="56"/>
      <c r="BE20" s="56"/>
      <c r="BF20" s="104">
        <f t="shared" si="24"/>
        <v>0</v>
      </c>
      <c r="BG20" s="3">
        <f>'t1'!AS20</f>
        <v>0</v>
      </c>
    </row>
    <row r="21" spans="1:59" ht="13.5" customHeight="1">
      <c r="A21" s="43" t="str">
        <f>'t1'!A21</f>
        <v>veterinari con altri incar. prof.li (rapp. esclusivo)</v>
      </c>
      <c r="B21" s="62" t="str">
        <f>'t1'!B21</f>
        <v>SD0A73</v>
      </c>
      <c r="C21" s="152">
        <f t="shared" si="25"/>
        <v>12142</v>
      </c>
      <c r="D21" s="152">
        <f t="shared" si="0"/>
        <v>0</v>
      </c>
      <c r="E21" s="152">
        <f t="shared" si="1"/>
        <v>809569</v>
      </c>
      <c r="F21" s="153">
        <f t="shared" si="2"/>
        <v>183273</v>
      </c>
      <c r="G21" s="153">
        <f t="shared" si="3"/>
        <v>159622</v>
      </c>
      <c r="H21" s="153">
        <f t="shared" si="4"/>
        <v>164472</v>
      </c>
      <c r="I21" s="153">
        <f t="shared" si="5"/>
        <v>323781</v>
      </c>
      <c r="J21" s="153">
        <f t="shared" si="6"/>
        <v>0</v>
      </c>
      <c r="K21" s="153">
        <f t="shared" si="7"/>
        <v>0</v>
      </c>
      <c r="L21" s="153">
        <f t="shared" si="8"/>
        <v>0</v>
      </c>
      <c r="M21" s="153">
        <f t="shared" si="9"/>
        <v>0</v>
      </c>
      <c r="N21" s="153">
        <f t="shared" si="10"/>
        <v>0</v>
      </c>
      <c r="O21" s="153">
        <f t="shared" si="11"/>
        <v>26095</v>
      </c>
      <c r="P21" s="153">
        <f t="shared" si="12"/>
        <v>29999</v>
      </c>
      <c r="Q21" s="153">
        <f t="shared" si="13"/>
        <v>0</v>
      </c>
      <c r="R21" s="153">
        <f t="shared" si="14"/>
        <v>0</v>
      </c>
      <c r="S21" s="153">
        <f t="shared" si="15"/>
        <v>0</v>
      </c>
      <c r="T21" s="153">
        <f t="shared" si="16"/>
        <v>0</v>
      </c>
      <c r="U21" s="153">
        <f t="shared" si="17"/>
        <v>0</v>
      </c>
      <c r="V21" s="153">
        <f t="shared" si="18"/>
        <v>0</v>
      </c>
      <c r="W21" s="153">
        <f t="shared" si="19"/>
        <v>0</v>
      </c>
      <c r="X21" s="153">
        <f t="shared" si="20"/>
        <v>0</v>
      </c>
      <c r="Y21" s="153">
        <f t="shared" si="21"/>
        <v>3460</v>
      </c>
      <c r="Z21" s="153">
        <f t="shared" si="22"/>
        <v>4156</v>
      </c>
      <c r="AA21" s="104">
        <f t="shared" si="23"/>
        <v>1716569</v>
      </c>
      <c r="AB21" s="3">
        <f>'t1'!N21</f>
        <v>1</v>
      </c>
      <c r="AH21" s="55">
        <v>12142</v>
      </c>
      <c r="AI21" s="55"/>
      <c r="AJ21" s="55">
        <v>809569</v>
      </c>
      <c r="AK21" s="56">
        <v>183273</v>
      </c>
      <c r="AL21" s="56">
        <v>159622</v>
      </c>
      <c r="AM21" s="56">
        <v>164472</v>
      </c>
      <c r="AN21" s="56">
        <v>323781</v>
      </c>
      <c r="AO21" s="56"/>
      <c r="AP21" s="56"/>
      <c r="AQ21" s="56"/>
      <c r="AR21" s="56"/>
      <c r="AS21" s="56"/>
      <c r="AT21" s="56">
        <v>26095</v>
      </c>
      <c r="AU21" s="56">
        <v>29999</v>
      </c>
      <c r="AV21" s="56"/>
      <c r="AW21" s="56"/>
      <c r="AX21" s="56"/>
      <c r="AY21" s="56"/>
      <c r="AZ21" s="56"/>
      <c r="BA21" s="56"/>
      <c r="BB21" s="56"/>
      <c r="BC21" s="56"/>
      <c r="BD21" s="56">
        <v>3460</v>
      </c>
      <c r="BE21" s="56">
        <v>4156</v>
      </c>
      <c r="BF21" s="104">
        <f t="shared" si="24"/>
        <v>1716569</v>
      </c>
      <c r="BG21" s="3">
        <f>'t1'!AS21</f>
        <v>0</v>
      </c>
    </row>
    <row r="22" spans="1:59" ht="13.5" customHeight="1">
      <c r="A22" s="43" t="str">
        <f>'t1'!A22</f>
        <v>veterinari con altri incar. prof.li (rapp. non escl.)</v>
      </c>
      <c r="B22" s="62" t="str">
        <f>'t1'!B22</f>
        <v>SD0072</v>
      </c>
      <c r="C22" s="152">
        <f t="shared" si="25"/>
        <v>872</v>
      </c>
      <c r="D22" s="152">
        <f t="shared" si="0"/>
        <v>0</v>
      </c>
      <c r="E22" s="152">
        <f t="shared" si="1"/>
        <v>0</v>
      </c>
      <c r="F22" s="153">
        <f t="shared" si="2"/>
        <v>0</v>
      </c>
      <c r="G22" s="153">
        <f t="shared" si="3"/>
        <v>4337</v>
      </c>
      <c r="H22" s="153">
        <f t="shared" si="4"/>
        <v>0</v>
      </c>
      <c r="I22" s="153">
        <f t="shared" si="5"/>
        <v>23241</v>
      </c>
      <c r="J22" s="153">
        <f t="shared" si="6"/>
        <v>0</v>
      </c>
      <c r="K22" s="153">
        <f t="shared" si="7"/>
        <v>0</v>
      </c>
      <c r="L22" s="153">
        <f t="shared" si="8"/>
        <v>0</v>
      </c>
      <c r="M22" s="153">
        <f t="shared" si="9"/>
        <v>0</v>
      </c>
      <c r="N22" s="153">
        <f t="shared" si="10"/>
        <v>0</v>
      </c>
      <c r="O22" s="153">
        <f t="shared" si="11"/>
        <v>1736</v>
      </c>
      <c r="P22" s="153">
        <f t="shared" si="12"/>
        <v>2169</v>
      </c>
      <c r="Q22" s="153">
        <f t="shared" si="13"/>
        <v>0</v>
      </c>
      <c r="R22" s="153">
        <f t="shared" si="14"/>
        <v>0</v>
      </c>
      <c r="S22" s="153">
        <f t="shared" si="15"/>
        <v>0</v>
      </c>
      <c r="T22" s="153">
        <f t="shared" si="16"/>
        <v>0</v>
      </c>
      <c r="U22" s="153">
        <f t="shared" si="17"/>
        <v>0</v>
      </c>
      <c r="V22" s="153">
        <f t="shared" si="18"/>
        <v>0</v>
      </c>
      <c r="W22" s="153">
        <f t="shared" si="19"/>
        <v>0</v>
      </c>
      <c r="X22" s="153">
        <f t="shared" si="20"/>
        <v>0</v>
      </c>
      <c r="Y22" s="153">
        <f t="shared" si="21"/>
        <v>0</v>
      </c>
      <c r="Z22" s="153">
        <f t="shared" si="22"/>
        <v>296</v>
      </c>
      <c r="AA22" s="104">
        <f t="shared" si="23"/>
        <v>32651</v>
      </c>
      <c r="AB22" s="3">
        <f>'t1'!N22</f>
        <v>1</v>
      </c>
      <c r="AH22" s="55">
        <v>872</v>
      </c>
      <c r="AI22" s="55"/>
      <c r="AJ22" s="55"/>
      <c r="AK22" s="56"/>
      <c r="AL22" s="56">
        <v>4337</v>
      </c>
      <c r="AM22" s="56"/>
      <c r="AN22" s="56">
        <v>23241</v>
      </c>
      <c r="AO22" s="56"/>
      <c r="AP22" s="56"/>
      <c r="AQ22" s="56"/>
      <c r="AR22" s="56"/>
      <c r="AS22" s="56"/>
      <c r="AT22" s="56">
        <v>1736</v>
      </c>
      <c r="AU22" s="56">
        <v>2169</v>
      </c>
      <c r="AV22" s="56"/>
      <c r="AW22" s="56"/>
      <c r="AX22" s="56"/>
      <c r="AY22" s="56"/>
      <c r="AZ22" s="56"/>
      <c r="BA22" s="56"/>
      <c r="BB22" s="56"/>
      <c r="BC22" s="56"/>
      <c r="BD22" s="56"/>
      <c r="BE22" s="56">
        <v>296</v>
      </c>
      <c r="BF22" s="104">
        <f t="shared" si="24"/>
        <v>32651</v>
      </c>
      <c r="BG22" s="3">
        <f>'t1'!AS22</f>
        <v>0</v>
      </c>
    </row>
    <row r="23" spans="1:59" ht="13.5" customHeight="1">
      <c r="A23" s="43" t="str">
        <f>'t1'!A23</f>
        <v>veterinari a t. determinato (art. 15-septies d.lgs. 502/92)</v>
      </c>
      <c r="B23" s="62" t="str">
        <f>'t1'!B23</f>
        <v>SD0598</v>
      </c>
      <c r="C23" s="152">
        <f t="shared" si="25"/>
        <v>0</v>
      </c>
      <c r="D23" s="152">
        <f t="shared" si="0"/>
        <v>0</v>
      </c>
      <c r="E23" s="152">
        <f t="shared" si="1"/>
        <v>0</v>
      </c>
      <c r="F23" s="150">
        <f t="shared" si="2"/>
        <v>0</v>
      </c>
      <c r="G23" s="150">
        <f t="shared" si="3"/>
        <v>0</v>
      </c>
      <c r="H23" s="153">
        <f t="shared" si="4"/>
        <v>0</v>
      </c>
      <c r="I23" s="153">
        <f t="shared" si="5"/>
        <v>0</v>
      </c>
      <c r="J23" s="153">
        <f t="shared" si="6"/>
        <v>0</v>
      </c>
      <c r="K23" s="153">
        <f t="shared" si="7"/>
        <v>0</v>
      </c>
      <c r="L23" s="153">
        <f t="shared" si="8"/>
        <v>0</v>
      </c>
      <c r="M23" s="153">
        <f t="shared" si="9"/>
        <v>0</v>
      </c>
      <c r="N23" s="153">
        <f t="shared" si="10"/>
        <v>0</v>
      </c>
      <c r="O23" s="153">
        <f t="shared" si="11"/>
        <v>0</v>
      </c>
      <c r="P23" s="153">
        <f t="shared" si="12"/>
        <v>0</v>
      </c>
      <c r="Q23" s="153">
        <f t="shared" si="13"/>
        <v>0</v>
      </c>
      <c r="R23" s="153">
        <f t="shared" si="14"/>
        <v>0</v>
      </c>
      <c r="S23" s="153">
        <f t="shared" si="15"/>
        <v>0</v>
      </c>
      <c r="T23" s="153">
        <f t="shared" si="16"/>
        <v>0</v>
      </c>
      <c r="U23" s="153">
        <f t="shared" si="17"/>
        <v>0</v>
      </c>
      <c r="V23" s="153">
        <f t="shared" si="18"/>
        <v>0</v>
      </c>
      <c r="W23" s="153">
        <f t="shared" si="19"/>
        <v>0</v>
      </c>
      <c r="X23" s="153">
        <f t="shared" si="20"/>
        <v>0</v>
      </c>
      <c r="Y23" s="153">
        <f t="shared" si="21"/>
        <v>0</v>
      </c>
      <c r="Z23" s="153">
        <f t="shared" si="22"/>
        <v>0</v>
      </c>
      <c r="AA23" s="104">
        <f t="shared" si="23"/>
        <v>0</v>
      </c>
      <c r="AB23" s="3">
        <f>'t1'!N23</f>
        <v>0</v>
      </c>
      <c r="AH23" s="55"/>
      <c r="AI23" s="55"/>
      <c r="AJ23" s="55"/>
      <c r="AK23" s="52"/>
      <c r="AL23" s="52"/>
      <c r="AM23" s="56"/>
      <c r="AN23" s="56"/>
      <c r="AO23" s="56"/>
      <c r="AP23" s="56"/>
      <c r="AQ23" s="56"/>
      <c r="AR23" s="56"/>
      <c r="AS23" s="56"/>
      <c r="AT23" s="56"/>
      <c r="AU23" s="56"/>
      <c r="AV23" s="56"/>
      <c r="AW23" s="56"/>
      <c r="AX23" s="56"/>
      <c r="AY23" s="56"/>
      <c r="AZ23" s="56"/>
      <c r="BA23" s="56"/>
      <c r="BB23" s="56"/>
      <c r="BC23" s="56"/>
      <c r="BD23" s="56"/>
      <c r="BE23" s="56"/>
      <c r="BF23" s="104">
        <f t="shared" si="24"/>
        <v>0</v>
      </c>
      <c r="BG23" s="3">
        <f>'t1'!AS23</f>
        <v>0</v>
      </c>
    </row>
    <row r="24" spans="1:59" ht="13.5" customHeight="1">
      <c r="A24" s="43" t="str">
        <f>'t1'!A24</f>
        <v>odontoiatri con inc. di struttura complessa (rapp. escl.)</v>
      </c>
      <c r="B24" s="62" t="str">
        <f>'t1'!B24</f>
        <v>SD0E49</v>
      </c>
      <c r="C24" s="152">
        <f t="shared" si="25"/>
        <v>0</v>
      </c>
      <c r="D24" s="152">
        <f t="shared" si="0"/>
        <v>0</v>
      </c>
      <c r="E24" s="152">
        <f t="shared" si="1"/>
        <v>0</v>
      </c>
      <c r="F24" s="150">
        <f t="shared" si="2"/>
        <v>0</v>
      </c>
      <c r="G24" s="150">
        <f t="shared" si="3"/>
        <v>0</v>
      </c>
      <c r="H24" s="153">
        <f t="shared" si="4"/>
        <v>0</v>
      </c>
      <c r="I24" s="153">
        <f t="shared" si="5"/>
        <v>0</v>
      </c>
      <c r="J24" s="153">
        <f t="shared" si="6"/>
        <v>0</v>
      </c>
      <c r="K24" s="153">
        <f t="shared" si="7"/>
        <v>0</v>
      </c>
      <c r="L24" s="153">
        <f t="shared" si="8"/>
        <v>0</v>
      </c>
      <c r="M24" s="153">
        <f t="shared" si="9"/>
        <v>0</v>
      </c>
      <c r="N24" s="153">
        <f t="shared" si="10"/>
        <v>0</v>
      </c>
      <c r="O24" s="153">
        <f t="shared" si="11"/>
        <v>0</v>
      </c>
      <c r="P24" s="153">
        <f t="shared" si="12"/>
        <v>0</v>
      </c>
      <c r="Q24" s="153">
        <f t="shared" si="13"/>
        <v>0</v>
      </c>
      <c r="R24" s="153">
        <f t="shared" si="14"/>
        <v>0</v>
      </c>
      <c r="S24" s="153">
        <f t="shared" si="15"/>
        <v>0</v>
      </c>
      <c r="T24" s="153">
        <f t="shared" si="16"/>
        <v>0</v>
      </c>
      <c r="U24" s="153">
        <f t="shared" si="17"/>
        <v>0</v>
      </c>
      <c r="V24" s="153">
        <f t="shared" si="18"/>
        <v>0</v>
      </c>
      <c r="W24" s="153">
        <f t="shared" si="19"/>
        <v>0</v>
      </c>
      <c r="X24" s="153">
        <f t="shared" si="20"/>
        <v>0</v>
      </c>
      <c r="Y24" s="153">
        <f t="shared" si="21"/>
        <v>0</v>
      </c>
      <c r="Z24" s="153">
        <f t="shared" si="22"/>
        <v>0</v>
      </c>
      <c r="AA24" s="104">
        <f t="shared" si="23"/>
        <v>0</v>
      </c>
      <c r="AB24" s="3">
        <f>'t1'!N24</f>
        <v>0</v>
      </c>
      <c r="AH24" s="55"/>
      <c r="AI24" s="55"/>
      <c r="AJ24" s="55"/>
      <c r="AK24" s="52"/>
      <c r="AL24" s="52"/>
      <c r="AM24" s="56"/>
      <c r="AN24" s="56"/>
      <c r="AO24" s="56"/>
      <c r="AP24" s="56"/>
      <c r="AQ24" s="56"/>
      <c r="AR24" s="56"/>
      <c r="AS24" s="56"/>
      <c r="AT24" s="56"/>
      <c r="AU24" s="56"/>
      <c r="AV24" s="56"/>
      <c r="AW24" s="56"/>
      <c r="AX24" s="56"/>
      <c r="AY24" s="56"/>
      <c r="AZ24" s="56"/>
      <c r="BA24" s="56"/>
      <c r="BB24" s="56"/>
      <c r="BC24" s="56"/>
      <c r="BD24" s="56"/>
      <c r="BE24" s="56"/>
      <c r="BF24" s="104">
        <f t="shared" si="24"/>
        <v>0</v>
      </c>
      <c r="BG24" s="3">
        <f>'t1'!AS24</f>
        <v>0</v>
      </c>
    </row>
    <row r="25" spans="1:59" ht="13.5" customHeight="1">
      <c r="A25" s="43" t="str">
        <f>'t1'!A25</f>
        <v>odontoiatri con inc. di struttura complessa (rapp. non escl.</v>
      </c>
      <c r="B25" s="62" t="str">
        <f>'t1'!B25</f>
        <v>SD0N49</v>
      </c>
      <c r="C25" s="152">
        <f t="shared" si="25"/>
        <v>0</v>
      </c>
      <c r="D25" s="152">
        <f t="shared" si="0"/>
        <v>0</v>
      </c>
      <c r="E25" s="152">
        <f t="shared" si="1"/>
        <v>0</v>
      </c>
      <c r="F25" s="150">
        <f t="shared" si="2"/>
        <v>0</v>
      </c>
      <c r="G25" s="150">
        <f t="shared" si="3"/>
        <v>0</v>
      </c>
      <c r="H25" s="153">
        <f t="shared" si="4"/>
        <v>0</v>
      </c>
      <c r="I25" s="153">
        <f t="shared" si="5"/>
        <v>0</v>
      </c>
      <c r="J25" s="153">
        <f t="shared" si="6"/>
        <v>0</v>
      </c>
      <c r="K25" s="153">
        <f t="shared" si="7"/>
        <v>0</v>
      </c>
      <c r="L25" s="153">
        <f t="shared" si="8"/>
        <v>0</v>
      </c>
      <c r="M25" s="153">
        <f t="shared" si="9"/>
        <v>0</v>
      </c>
      <c r="N25" s="153">
        <f t="shared" si="10"/>
        <v>0</v>
      </c>
      <c r="O25" s="153">
        <f t="shared" si="11"/>
        <v>0</v>
      </c>
      <c r="P25" s="153">
        <f t="shared" si="12"/>
        <v>0</v>
      </c>
      <c r="Q25" s="153">
        <f t="shared" si="13"/>
        <v>0</v>
      </c>
      <c r="R25" s="153">
        <f t="shared" si="14"/>
        <v>0</v>
      </c>
      <c r="S25" s="153">
        <f t="shared" si="15"/>
        <v>0</v>
      </c>
      <c r="T25" s="153">
        <f t="shared" si="16"/>
        <v>0</v>
      </c>
      <c r="U25" s="153">
        <f t="shared" si="17"/>
        <v>0</v>
      </c>
      <c r="V25" s="153">
        <f t="shared" si="18"/>
        <v>0</v>
      </c>
      <c r="W25" s="153">
        <f t="shared" si="19"/>
        <v>0</v>
      </c>
      <c r="X25" s="153">
        <f t="shared" si="20"/>
        <v>0</v>
      </c>
      <c r="Y25" s="153">
        <f t="shared" si="21"/>
        <v>0</v>
      </c>
      <c r="Z25" s="153">
        <f t="shared" si="22"/>
        <v>0</v>
      </c>
      <c r="AA25" s="104">
        <f t="shared" si="23"/>
        <v>0</v>
      </c>
      <c r="AB25" s="3">
        <f>'t1'!N25</f>
        <v>0</v>
      </c>
      <c r="AH25" s="55"/>
      <c r="AI25" s="55"/>
      <c r="AJ25" s="55"/>
      <c r="AK25" s="52"/>
      <c r="AL25" s="52"/>
      <c r="AM25" s="56"/>
      <c r="AN25" s="56"/>
      <c r="AO25" s="56"/>
      <c r="AP25" s="56"/>
      <c r="AQ25" s="56"/>
      <c r="AR25" s="56"/>
      <c r="AS25" s="56"/>
      <c r="AT25" s="56"/>
      <c r="AU25" s="56"/>
      <c r="AV25" s="56"/>
      <c r="AW25" s="56"/>
      <c r="AX25" s="56"/>
      <c r="AY25" s="56"/>
      <c r="AZ25" s="56"/>
      <c r="BA25" s="56"/>
      <c r="BB25" s="56"/>
      <c r="BC25" s="56"/>
      <c r="BD25" s="56"/>
      <c r="BE25" s="56"/>
      <c r="BF25" s="104">
        <f t="shared" si="24"/>
        <v>0</v>
      </c>
      <c r="BG25" s="3">
        <f>'t1'!AS25</f>
        <v>0</v>
      </c>
    </row>
    <row r="26" spans="1:59" ht="13.5" customHeight="1">
      <c r="A26" s="43" t="str">
        <f>'t1'!A26</f>
        <v>odontoiatri con inc. di struttura semplice (rapp. esclusivo)</v>
      </c>
      <c r="B26" s="62" t="str">
        <f>'t1'!B26</f>
        <v>SD0E48</v>
      </c>
      <c r="C26" s="152">
        <f t="shared" si="25"/>
        <v>0</v>
      </c>
      <c r="D26" s="152">
        <f t="shared" si="0"/>
        <v>0</v>
      </c>
      <c r="E26" s="152">
        <f t="shared" si="1"/>
        <v>0</v>
      </c>
      <c r="F26" s="150">
        <f t="shared" si="2"/>
        <v>0</v>
      </c>
      <c r="G26" s="150">
        <f t="shared" si="3"/>
        <v>0</v>
      </c>
      <c r="H26" s="153">
        <f t="shared" si="4"/>
        <v>0</v>
      </c>
      <c r="I26" s="153">
        <f t="shared" si="5"/>
        <v>0</v>
      </c>
      <c r="J26" s="153">
        <f t="shared" si="6"/>
        <v>0</v>
      </c>
      <c r="K26" s="153">
        <f t="shared" si="7"/>
        <v>0</v>
      </c>
      <c r="L26" s="153">
        <f t="shared" si="8"/>
        <v>0</v>
      </c>
      <c r="M26" s="153">
        <f t="shared" si="9"/>
        <v>0</v>
      </c>
      <c r="N26" s="153">
        <f t="shared" si="10"/>
        <v>0</v>
      </c>
      <c r="O26" s="153">
        <f t="shared" si="11"/>
        <v>0</v>
      </c>
      <c r="P26" s="153">
        <f t="shared" si="12"/>
        <v>0</v>
      </c>
      <c r="Q26" s="153">
        <f t="shared" si="13"/>
        <v>0</v>
      </c>
      <c r="R26" s="153">
        <f t="shared" si="14"/>
        <v>0</v>
      </c>
      <c r="S26" s="153">
        <f t="shared" si="15"/>
        <v>0</v>
      </c>
      <c r="T26" s="153">
        <f t="shared" si="16"/>
        <v>0</v>
      </c>
      <c r="U26" s="153">
        <f t="shared" si="17"/>
        <v>0</v>
      </c>
      <c r="V26" s="153">
        <f t="shared" si="18"/>
        <v>0</v>
      </c>
      <c r="W26" s="153">
        <f t="shared" si="19"/>
        <v>0</v>
      </c>
      <c r="X26" s="153">
        <f t="shared" si="20"/>
        <v>0</v>
      </c>
      <c r="Y26" s="153">
        <f t="shared" si="21"/>
        <v>0</v>
      </c>
      <c r="Z26" s="153">
        <f t="shared" si="22"/>
        <v>0</v>
      </c>
      <c r="AA26" s="104">
        <f t="shared" si="23"/>
        <v>0</v>
      </c>
      <c r="AB26" s="3">
        <f>'t1'!N26</f>
        <v>0</v>
      </c>
      <c r="AH26" s="55"/>
      <c r="AI26" s="55"/>
      <c r="AJ26" s="55"/>
      <c r="AK26" s="52"/>
      <c r="AL26" s="52"/>
      <c r="AM26" s="56"/>
      <c r="AN26" s="56"/>
      <c r="AO26" s="56"/>
      <c r="AP26" s="56"/>
      <c r="AQ26" s="56"/>
      <c r="AR26" s="56"/>
      <c r="AS26" s="56"/>
      <c r="AT26" s="56"/>
      <c r="AU26" s="56"/>
      <c r="AV26" s="56"/>
      <c r="AW26" s="56"/>
      <c r="AX26" s="56"/>
      <c r="AY26" s="56"/>
      <c r="AZ26" s="56"/>
      <c r="BA26" s="56"/>
      <c r="BB26" s="56"/>
      <c r="BC26" s="56"/>
      <c r="BD26" s="56"/>
      <c r="BE26" s="56"/>
      <c r="BF26" s="104">
        <f t="shared" si="24"/>
        <v>0</v>
      </c>
      <c r="BG26" s="3">
        <f>'t1'!AS26</f>
        <v>0</v>
      </c>
    </row>
    <row r="27" spans="1:59" ht="13.5" customHeight="1">
      <c r="A27" s="43" t="str">
        <f>'t1'!A27</f>
        <v>odontoiatri con inc. di struttura semplice (rapp. non escl.)</v>
      </c>
      <c r="B27" s="62" t="str">
        <f>'t1'!B27</f>
        <v>SD0N48</v>
      </c>
      <c r="C27" s="152">
        <f t="shared" si="25"/>
        <v>0</v>
      </c>
      <c r="D27" s="152">
        <f t="shared" si="0"/>
        <v>0</v>
      </c>
      <c r="E27" s="152">
        <f t="shared" si="1"/>
        <v>0</v>
      </c>
      <c r="F27" s="150">
        <f t="shared" si="2"/>
        <v>0</v>
      </c>
      <c r="G27" s="150">
        <f t="shared" si="3"/>
        <v>0</v>
      </c>
      <c r="H27" s="153">
        <f t="shared" si="4"/>
        <v>0</v>
      </c>
      <c r="I27" s="153">
        <f t="shared" si="5"/>
        <v>0</v>
      </c>
      <c r="J27" s="153">
        <f t="shared" si="6"/>
        <v>0</v>
      </c>
      <c r="K27" s="153">
        <f t="shared" si="7"/>
        <v>0</v>
      </c>
      <c r="L27" s="153">
        <f t="shared" si="8"/>
        <v>0</v>
      </c>
      <c r="M27" s="153">
        <f t="shared" si="9"/>
        <v>0</v>
      </c>
      <c r="N27" s="153">
        <f t="shared" si="10"/>
        <v>0</v>
      </c>
      <c r="O27" s="153">
        <f t="shared" si="11"/>
        <v>0</v>
      </c>
      <c r="P27" s="153">
        <f t="shared" si="12"/>
        <v>0</v>
      </c>
      <c r="Q27" s="153">
        <f t="shared" si="13"/>
        <v>0</v>
      </c>
      <c r="R27" s="153">
        <f t="shared" si="14"/>
        <v>0</v>
      </c>
      <c r="S27" s="153">
        <f t="shared" si="15"/>
        <v>0</v>
      </c>
      <c r="T27" s="153">
        <f t="shared" si="16"/>
        <v>0</v>
      </c>
      <c r="U27" s="153">
        <f t="shared" si="17"/>
        <v>0</v>
      </c>
      <c r="V27" s="153">
        <f t="shared" si="18"/>
        <v>0</v>
      </c>
      <c r="W27" s="153">
        <f t="shared" si="19"/>
        <v>0</v>
      </c>
      <c r="X27" s="153">
        <f t="shared" si="20"/>
        <v>0</v>
      </c>
      <c r="Y27" s="153">
        <f t="shared" si="21"/>
        <v>0</v>
      </c>
      <c r="Z27" s="153">
        <f t="shared" si="22"/>
        <v>0</v>
      </c>
      <c r="AA27" s="104">
        <f t="shared" si="23"/>
        <v>0</v>
      </c>
      <c r="AB27" s="3">
        <f>'t1'!N27</f>
        <v>0</v>
      </c>
      <c r="AH27" s="55"/>
      <c r="AI27" s="55"/>
      <c r="AJ27" s="55"/>
      <c r="AK27" s="52"/>
      <c r="AL27" s="52"/>
      <c r="AM27" s="56"/>
      <c r="AN27" s="56"/>
      <c r="AO27" s="56"/>
      <c r="AP27" s="56"/>
      <c r="AQ27" s="56"/>
      <c r="AR27" s="56"/>
      <c r="AS27" s="56"/>
      <c r="AT27" s="56"/>
      <c r="AU27" s="56"/>
      <c r="AV27" s="56"/>
      <c r="AW27" s="56"/>
      <c r="AX27" s="56"/>
      <c r="AY27" s="56"/>
      <c r="AZ27" s="56"/>
      <c r="BA27" s="56"/>
      <c r="BB27" s="56"/>
      <c r="BC27" s="56"/>
      <c r="BD27" s="56"/>
      <c r="BE27" s="56"/>
      <c r="BF27" s="104">
        <f t="shared" si="24"/>
        <v>0</v>
      </c>
      <c r="BG27" s="3">
        <f>'t1'!AS27</f>
        <v>0</v>
      </c>
    </row>
    <row r="28" spans="1:59" ht="13.5" customHeight="1">
      <c r="A28" s="43" t="str">
        <f>'t1'!A28</f>
        <v>odontoiatri con altri incar. prof.li (rapp. esclusivo)</v>
      </c>
      <c r="B28" s="62" t="str">
        <f>'t1'!B28</f>
        <v>SD0A48</v>
      </c>
      <c r="C28" s="152">
        <f t="shared" si="25"/>
        <v>0</v>
      </c>
      <c r="D28" s="152">
        <f t="shared" si="0"/>
        <v>0</v>
      </c>
      <c r="E28" s="152">
        <f t="shared" si="1"/>
        <v>0</v>
      </c>
      <c r="F28" s="150">
        <f t="shared" si="2"/>
        <v>0</v>
      </c>
      <c r="G28" s="150">
        <f t="shared" si="3"/>
        <v>0</v>
      </c>
      <c r="H28" s="156">
        <f t="shared" si="4"/>
        <v>0</v>
      </c>
      <c r="I28" s="156">
        <f t="shared" si="5"/>
        <v>0</v>
      </c>
      <c r="J28" s="156">
        <f t="shared" si="6"/>
        <v>0</v>
      </c>
      <c r="K28" s="156">
        <f t="shared" si="7"/>
        <v>0</v>
      </c>
      <c r="L28" s="156">
        <f t="shared" si="8"/>
        <v>0</v>
      </c>
      <c r="M28" s="157">
        <f t="shared" si="9"/>
        <v>0</v>
      </c>
      <c r="N28" s="153">
        <f t="shared" si="10"/>
        <v>0</v>
      </c>
      <c r="O28" s="153">
        <f t="shared" si="11"/>
        <v>0</v>
      </c>
      <c r="P28" s="153">
        <f t="shared" si="12"/>
        <v>0</v>
      </c>
      <c r="Q28" s="153">
        <f t="shared" si="13"/>
        <v>0</v>
      </c>
      <c r="R28" s="153">
        <f t="shared" si="14"/>
        <v>0</v>
      </c>
      <c r="S28" s="153">
        <f t="shared" si="15"/>
        <v>0</v>
      </c>
      <c r="T28" s="153">
        <f t="shared" si="16"/>
        <v>0</v>
      </c>
      <c r="U28" s="153">
        <f t="shared" si="17"/>
        <v>0</v>
      </c>
      <c r="V28" s="153">
        <f t="shared" si="18"/>
        <v>0</v>
      </c>
      <c r="W28" s="153">
        <f t="shared" si="19"/>
        <v>0</v>
      </c>
      <c r="X28" s="153">
        <f t="shared" si="20"/>
        <v>0</v>
      </c>
      <c r="Y28" s="153">
        <f t="shared" si="21"/>
        <v>0</v>
      </c>
      <c r="Z28" s="153">
        <f t="shared" si="22"/>
        <v>0</v>
      </c>
      <c r="AA28" s="104">
        <f t="shared" si="23"/>
        <v>0</v>
      </c>
      <c r="AB28" s="3">
        <f>'t1'!N28</f>
        <v>0</v>
      </c>
      <c r="AH28" s="55"/>
      <c r="AI28" s="55"/>
      <c r="AJ28" s="55"/>
      <c r="AK28" s="52"/>
      <c r="AL28" s="52"/>
      <c r="AM28" s="59"/>
      <c r="AN28" s="59"/>
      <c r="AO28" s="59"/>
      <c r="AP28" s="59"/>
      <c r="AQ28" s="59"/>
      <c r="AR28" s="116"/>
      <c r="AS28" s="56"/>
      <c r="AT28" s="56"/>
      <c r="AU28" s="56"/>
      <c r="AV28" s="56"/>
      <c r="AW28" s="56"/>
      <c r="AX28" s="56"/>
      <c r="AY28" s="56"/>
      <c r="AZ28" s="56"/>
      <c r="BA28" s="56"/>
      <c r="BB28" s="56"/>
      <c r="BC28" s="56"/>
      <c r="BD28" s="56"/>
      <c r="BE28" s="56"/>
      <c r="BF28" s="104">
        <f t="shared" si="24"/>
        <v>0</v>
      </c>
      <c r="BG28" s="3">
        <f>'t1'!AS28</f>
        <v>0</v>
      </c>
    </row>
    <row r="29" spans="1:59" ht="13.5" customHeight="1">
      <c r="A29" s="43" t="str">
        <f>'t1'!A29</f>
        <v>odontoiatri con altri incar. prof.li (rapp. non escl.)</v>
      </c>
      <c r="B29" s="62" t="str">
        <f>'t1'!B29</f>
        <v>SD0047</v>
      </c>
      <c r="C29" s="152">
        <f t="shared" si="25"/>
        <v>849</v>
      </c>
      <c r="D29" s="152">
        <f t="shared" si="0"/>
        <v>0</v>
      </c>
      <c r="E29" s="152">
        <f t="shared" si="1"/>
        <v>0</v>
      </c>
      <c r="F29" s="152">
        <f t="shared" si="2"/>
        <v>0</v>
      </c>
      <c r="G29" s="150">
        <f t="shared" si="3"/>
        <v>0</v>
      </c>
      <c r="H29" s="153">
        <f t="shared" si="4"/>
        <v>0</v>
      </c>
      <c r="I29" s="153">
        <f t="shared" si="5"/>
        <v>22627</v>
      </c>
      <c r="J29" s="153">
        <f t="shared" si="6"/>
        <v>0</v>
      </c>
      <c r="K29" s="153">
        <f t="shared" si="7"/>
        <v>0</v>
      </c>
      <c r="L29" s="153">
        <f t="shared" si="8"/>
        <v>0</v>
      </c>
      <c r="M29" s="153">
        <f t="shared" si="9"/>
        <v>0</v>
      </c>
      <c r="N29" s="153">
        <f t="shared" si="10"/>
        <v>0</v>
      </c>
      <c r="O29" s="153">
        <f t="shared" si="11"/>
        <v>0</v>
      </c>
      <c r="P29" s="153">
        <f t="shared" si="12"/>
        <v>481</v>
      </c>
      <c r="Q29" s="153">
        <f t="shared" si="13"/>
        <v>0</v>
      </c>
      <c r="R29" s="153">
        <f t="shared" si="14"/>
        <v>0</v>
      </c>
      <c r="S29" s="153">
        <f t="shared" si="15"/>
        <v>0</v>
      </c>
      <c r="T29" s="153">
        <f t="shared" si="16"/>
        <v>0</v>
      </c>
      <c r="U29" s="153">
        <f t="shared" si="17"/>
        <v>0</v>
      </c>
      <c r="V29" s="153">
        <f t="shared" si="18"/>
        <v>0</v>
      </c>
      <c r="W29" s="153">
        <f t="shared" si="19"/>
        <v>0</v>
      </c>
      <c r="X29" s="153">
        <f t="shared" si="20"/>
        <v>0</v>
      </c>
      <c r="Y29" s="153">
        <f t="shared" si="21"/>
        <v>0</v>
      </c>
      <c r="Z29" s="153">
        <f t="shared" si="22"/>
        <v>0</v>
      </c>
      <c r="AA29" s="104">
        <f t="shared" si="23"/>
        <v>23957</v>
      </c>
      <c r="AB29" s="3">
        <f>'t1'!N29</f>
        <v>1</v>
      </c>
      <c r="AH29" s="55">
        <v>849</v>
      </c>
      <c r="AI29" s="55"/>
      <c r="AJ29" s="55"/>
      <c r="AK29" s="55"/>
      <c r="AL29" s="52"/>
      <c r="AM29" s="56"/>
      <c r="AN29" s="56">
        <v>22627</v>
      </c>
      <c r="AO29" s="56"/>
      <c r="AP29" s="56"/>
      <c r="AQ29" s="56"/>
      <c r="AR29" s="56"/>
      <c r="AS29" s="56"/>
      <c r="AT29" s="56"/>
      <c r="AU29" s="56">
        <v>481</v>
      </c>
      <c r="AV29" s="56"/>
      <c r="AW29" s="56"/>
      <c r="AX29" s="56"/>
      <c r="AY29" s="56"/>
      <c r="AZ29" s="56"/>
      <c r="BA29" s="56"/>
      <c r="BB29" s="56"/>
      <c r="BC29" s="56"/>
      <c r="BD29" s="56"/>
      <c r="BE29" s="56"/>
      <c r="BF29" s="104">
        <f t="shared" si="24"/>
        <v>23957</v>
      </c>
      <c r="BG29" s="3">
        <f>'t1'!AS29</f>
        <v>0</v>
      </c>
    </row>
    <row r="30" spans="1:59" ht="13.5" customHeight="1">
      <c r="A30" s="43" t="str">
        <f>'t1'!A30</f>
        <v>odontoiatri a t. determinato (art. 15-septies d.lgs. 502/92)</v>
      </c>
      <c r="B30" s="62" t="str">
        <f>'t1'!B30</f>
        <v>SD0599</v>
      </c>
      <c r="C30" s="152">
        <f t="shared" si="25"/>
        <v>0</v>
      </c>
      <c r="D30" s="152">
        <f t="shared" si="0"/>
        <v>0</v>
      </c>
      <c r="E30" s="152">
        <f t="shared" si="1"/>
        <v>0</v>
      </c>
      <c r="F30" s="152">
        <f t="shared" si="2"/>
        <v>0</v>
      </c>
      <c r="G30" s="150">
        <f t="shared" si="3"/>
        <v>0</v>
      </c>
      <c r="H30" s="153">
        <f t="shared" si="4"/>
        <v>0</v>
      </c>
      <c r="I30" s="153">
        <f t="shared" si="5"/>
        <v>0</v>
      </c>
      <c r="J30" s="153">
        <f t="shared" si="6"/>
        <v>0</v>
      </c>
      <c r="K30" s="153">
        <f t="shared" si="7"/>
        <v>0</v>
      </c>
      <c r="L30" s="153">
        <f t="shared" si="8"/>
        <v>0</v>
      </c>
      <c r="M30" s="153">
        <f t="shared" si="9"/>
        <v>0</v>
      </c>
      <c r="N30" s="153">
        <f t="shared" si="10"/>
        <v>0</v>
      </c>
      <c r="O30" s="153">
        <f t="shared" si="11"/>
        <v>0</v>
      </c>
      <c r="P30" s="153">
        <f t="shared" si="12"/>
        <v>0</v>
      </c>
      <c r="Q30" s="153">
        <f t="shared" si="13"/>
        <v>0</v>
      </c>
      <c r="R30" s="153">
        <f t="shared" si="14"/>
        <v>0</v>
      </c>
      <c r="S30" s="153">
        <f t="shared" si="15"/>
        <v>0</v>
      </c>
      <c r="T30" s="153">
        <f t="shared" si="16"/>
        <v>0</v>
      </c>
      <c r="U30" s="153">
        <f t="shared" si="17"/>
        <v>0</v>
      </c>
      <c r="V30" s="153">
        <f t="shared" si="18"/>
        <v>0</v>
      </c>
      <c r="W30" s="153">
        <f t="shared" si="19"/>
        <v>0</v>
      </c>
      <c r="X30" s="153">
        <f t="shared" si="20"/>
        <v>0</v>
      </c>
      <c r="Y30" s="153">
        <f t="shared" si="21"/>
        <v>0</v>
      </c>
      <c r="Z30" s="153">
        <f t="shared" si="22"/>
        <v>0</v>
      </c>
      <c r="AA30" s="104">
        <f t="shared" si="23"/>
        <v>0</v>
      </c>
      <c r="AB30" s="3">
        <f>'t1'!N30</f>
        <v>0</v>
      </c>
      <c r="AH30" s="55"/>
      <c r="AI30" s="55"/>
      <c r="AJ30" s="55"/>
      <c r="AK30" s="55"/>
      <c r="AL30" s="52"/>
      <c r="AM30" s="56"/>
      <c r="AN30" s="56"/>
      <c r="AO30" s="56"/>
      <c r="AP30" s="56"/>
      <c r="AQ30" s="56"/>
      <c r="AR30" s="56"/>
      <c r="AS30" s="56"/>
      <c r="AT30" s="56"/>
      <c r="AU30" s="56"/>
      <c r="AV30" s="56"/>
      <c r="AW30" s="56"/>
      <c r="AX30" s="56"/>
      <c r="AY30" s="56"/>
      <c r="AZ30" s="56"/>
      <c r="BA30" s="56"/>
      <c r="BB30" s="56"/>
      <c r="BC30" s="56"/>
      <c r="BD30" s="56"/>
      <c r="BE30" s="56"/>
      <c r="BF30" s="104">
        <f t="shared" si="24"/>
        <v>0</v>
      </c>
      <c r="BG30" s="3">
        <f>'t1'!AS30</f>
        <v>0</v>
      </c>
    </row>
    <row r="31" spans="1:59" ht="13.5" customHeight="1">
      <c r="A31" s="43" t="str">
        <f>'t1'!A31</f>
        <v>farmacisti con inc. di struttura complessa (rapp. esclusivo)</v>
      </c>
      <c r="B31" s="62" t="str">
        <f>'t1'!B31</f>
        <v>SD0E39</v>
      </c>
      <c r="C31" s="152">
        <f t="shared" si="25"/>
        <v>799</v>
      </c>
      <c r="D31" s="152">
        <f t="shared" si="0"/>
        <v>18717</v>
      </c>
      <c r="E31" s="152">
        <f t="shared" si="1"/>
        <v>46894</v>
      </c>
      <c r="F31" s="152">
        <f t="shared" si="2"/>
        <v>22889</v>
      </c>
      <c r="G31" s="150">
        <f t="shared" si="3"/>
        <v>32405</v>
      </c>
      <c r="H31" s="153">
        <f t="shared" si="4"/>
        <v>13526</v>
      </c>
      <c r="I31" s="153">
        <f t="shared" si="5"/>
        <v>0</v>
      </c>
      <c r="J31" s="153">
        <f t="shared" si="6"/>
        <v>0</v>
      </c>
      <c r="K31" s="153">
        <f t="shared" si="7"/>
        <v>13348</v>
      </c>
      <c r="L31" s="153">
        <f t="shared" si="8"/>
        <v>0</v>
      </c>
      <c r="M31" s="153">
        <f t="shared" si="9"/>
        <v>0</v>
      </c>
      <c r="N31" s="153">
        <f t="shared" si="10"/>
        <v>0</v>
      </c>
      <c r="O31" s="153">
        <f t="shared" si="11"/>
        <v>0</v>
      </c>
      <c r="P31" s="153">
        <f t="shared" si="12"/>
        <v>703</v>
      </c>
      <c r="Q31" s="153">
        <f t="shared" si="13"/>
        <v>0</v>
      </c>
      <c r="R31" s="153">
        <f t="shared" si="14"/>
        <v>0</v>
      </c>
      <c r="S31" s="153">
        <f t="shared" si="15"/>
        <v>0</v>
      </c>
      <c r="T31" s="153">
        <f t="shared" si="16"/>
        <v>0</v>
      </c>
      <c r="U31" s="153">
        <f t="shared" si="17"/>
        <v>0</v>
      </c>
      <c r="V31" s="153">
        <f t="shared" si="18"/>
        <v>0</v>
      </c>
      <c r="W31" s="153">
        <f t="shared" si="19"/>
        <v>0</v>
      </c>
      <c r="X31" s="153">
        <f t="shared" si="20"/>
        <v>0</v>
      </c>
      <c r="Y31" s="153">
        <f t="shared" si="21"/>
        <v>0</v>
      </c>
      <c r="Z31" s="153">
        <f t="shared" si="22"/>
        <v>0</v>
      </c>
      <c r="AA31" s="104">
        <f t="shared" si="23"/>
        <v>149281</v>
      </c>
      <c r="AB31" s="3">
        <f>'t1'!N31</f>
        <v>1</v>
      </c>
      <c r="AH31" s="55">
        <v>799</v>
      </c>
      <c r="AI31" s="55">
        <v>18717</v>
      </c>
      <c r="AJ31" s="55">
        <v>46894</v>
      </c>
      <c r="AK31" s="55">
        <v>22889</v>
      </c>
      <c r="AL31" s="52">
        <v>32405</v>
      </c>
      <c r="AM31" s="56">
        <v>13526</v>
      </c>
      <c r="AN31" s="56"/>
      <c r="AO31" s="56"/>
      <c r="AP31" s="56">
        <v>13348</v>
      </c>
      <c r="AQ31" s="56"/>
      <c r="AR31" s="56"/>
      <c r="AS31" s="56"/>
      <c r="AT31" s="56"/>
      <c r="AU31" s="56">
        <v>703</v>
      </c>
      <c r="AV31" s="56"/>
      <c r="AW31" s="56"/>
      <c r="AX31" s="56"/>
      <c r="AY31" s="56"/>
      <c r="AZ31" s="56"/>
      <c r="BA31" s="56"/>
      <c r="BB31" s="56"/>
      <c r="BC31" s="56"/>
      <c r="BD31" s="56"/>
      <c r="BE31" s="56"/>
      <c r="BF31" s="104">
        <f t="shared" si="24"/>
        <v>149281</v>
      </c>
      <c r="BG31" s="3">
        <f>'t1'!AS31</f>
        <v>0</v>
      </c>
    </row>
    <row r="32" spans="1:59" ht="13.5" customHeight="1">
      <c r="A32" s="43" t="str">
        <f>'t1'!A32</f>
        <v>farmacisti con inc. di struttura complessa (rapp. non escl.)</v>
      </c>
      <c r="B32" s="62" t="str">
        <f>'t1'!B32</f>
        <v>SD0N39</v>
      </c>
      <c r="C32" s="152">
        <f t="shared" si="25"/>
        <v>0</v>
      </c>
      <c r="D32" s="152">
        <f t="shared" si="0"/>
        <v>0</v>
      </c>
      <c r="E32" s="152">
        <f t="shared" si="1"/>
        <v>0</v>
      </c>
      <c r="F32" s="152">
        <f t="shared" si="2"/>
        <v>0</v>
      </c>
      <c r="G32" s="150">
        <f t="shared" si="3"/>
        <v>0</v>
      </c>
      <c r="H32" s="153">
        <f t="shared" si="4"/>
        <v>0</v>
      </c>
      <c r="I32" s="153">
        <f t="shared" si="5"/>
        <v>0</v>
      </c>
      <c r="J32" s="153">
        <f t="shared" si="6"/>
        <v>0</v>
      </c>
      <c r="K32" s="153">
        <f t="shared" si="7"/>
        <v>0</v>
      </c>
      <c r="L32" s="153">
        <f t="shared" si="8"/>
        <v>0</v>
      </c>
      <c r="M32" s="153">
        <f t="shared" si="9"/>
        <v>0</v>
      </c>
      <c r="N32" s="153">
        <f t="shared" si="10"/>
        <v>0</v>
      </c>
      <c r="O32" s="153">
        <f t="shared" si="11"/>
        <v>0</v>
      </c>
      <c r="P32" s="153">
        <f t="shared" si="12"/>
        <v>0</v>
      </c>
      <c r="Q32" s="153">
        <f t="shared" si="13"/>
        <v>0</v>
      </c>
      <c r="R32" s="153">
        <f t="shared" si="14"/>
        <v>0</v>
      </c>
      <c r="S32" s="153">
        <f t="shared" si="15"/>
        <v>0</v>
      </c>
      <c r="T32" s="153">
        <f t="shared" si="16"/>
        <v>0</v>
      </c>
      <c r="U32" s="153">
        <f t="shared" si="17"/>
        <v>0</v>
      </c>
      <c r="V32" s="153">
        <f t="shared" si="18"/>
        <v>0</v>
      </c>
      <c r="W32" s="153">
        <f t="shared" si="19"/>
        <v>0</v>
      </c>
      <c r="X32" s="153">
        <f t="shared" si="20"/>
        <v>0</v>
      </c>
      <c r="Y32" s="153">
        <f t="shared" si="21"/>
        <v>0</v>
      </c>
      <c r="Z32" s="153">
        <f t="shared" si="22"/>
        <v>0</v>
      </c>
      <c r="AA32" s="104">
        <f t="shared" si="23"/>
        <v>0</v>
      </c>
      <c r="AB32" s="3">
        <f>'t1'!N32</f>
        <v>0</v>
      </c>
      <c r="AH32" s="55"/>
      <c r="AI32" s="55"/>
      <c r="AJ32" s="55"/>
      <c r="AK32" s="55"/>
      <c r="AL32" s="52"/>
      <c r="AM32" s="56"/>
      <c r="AN32" s="56"/>
      <c r="AO32" s="56"/>
      <c r="AP32" s="56"/>
      <c r="AQ32" s="56"/>
      <c r="AR32" s="56"/>
      <c r="AS32" s="56"/>
      <c r="AT32" s="56"/>
      <c r="AU32" s="56"/>
      <c r="AV32" s="56"/>
      <c r="AW32" s="56"/>
      <c r="AX32" s="56"/>
      <c r="AY32" s="56"/>
      <c r="AZ32" s="56"/>
      <c r="BA32" s="56"/>
      <c r="BB32" s="56"/>
      <c r="BC32" s="56"/>
      <c r="BD32" s="56"/>
      <c r="BE32" s="56"/>
      <c r="BF32" s="104">
        <f t="shared" si="24"/>
        <v>0</v>
      </c>
      <c r="BG32" s="3">
        <f>'t1'!AS32</f>
        <v>0</v>
      </c>
    </row>
    <row r="33" spans="1:59" ht="13.5" customHeight="1">
      <c r="A33" s="43" t="str">
        <f>'t1'!A33</f>
        <v>farmacisti con inc. di struttura semplice (rapp. esclusivo)</v>
      </c>
      <c r="B33" s="62" t="str">
        <f>'t1'!B33</f>
        <v>SD0E38</v>
      </c>
      <c r="C33" s="152">
        <f t="shared" si="25"/>
        <v>580</v>
      </c>
      <c r="D33" s="152">
        <f t="shared" si="0"/>
        <v>0</v>
      </c>
      <c r="E33" s="152">
        <f t="shared" si="1"/>
        <v>17382</v>
      </c>
      <c r="F33" s="152">
        <f t="shared" si="2"/>
        <v>8943</v>
      </c>
      <c r="G33" s="150">
        <f t="shared" si="3"/>
        <v>13176</v>
      </c>
      <c r="H33" s="153">
        <f t="shared" si="4"/>
        <v>7010</v>
      </c>
      <c r="I33" s="153">
        <f t="shared" si="5"/>
        <v>0</v>
      </c>
      <c r="J33" s="153">
        <f t="shared" si="6"/>
        <v>0</v>
      </c>
      <c r="K33" s="153">
        <f t="shared" si="7"/>
        <v>0</v>
      </c>
      <c r="L33" s="153">
        <f t="shared" si="8"/>
        <v>0</v>
      </c>
      <c r="M33" s="153">
        <f t="shared" si="9"/>
        <v>0</v>
      </c>
      <c r="N33" s="153">
        <f t="shared" si="10"/>
        <v>0</v>
      </c>
      <c r="O33" s="153">
        <f t="shared" si="11"/>
        <v>0</v>
      </c>
      <c r="P33" s="153">
        <f t="shared" si="12"/>
        <v>0</v>
      </c>
      <c r="Q33" s="153">
        <f t="shared" si="13"/>
        <v>0</v>
      </c>
      <c r="R33" s="153">
        <f t="shared" si="14"/>
        <v>0</v>
      </c>
      <c r="S33" s="153">
        <f t="shared" si="15"/>
        <v>0</v>
      </c>
      <c r="T33" s="153">
        <f t="shared" si="16"/>
        <v>0</v>
      </c>
      <c r="U33" s="153">
        <f t="shared" si="17"/>
        <v>0</v>
      </c>
      <c r="V33" s="153">
        <f t="shared" si="18"/>
        <v>0</v>
      </c>
      <c r="W33" s="153">
        <f t="shared" si="19"/>
        <v>0</v>
      </c>
      <c r="X33" s="153">
        <f t="shared" si="20"/>
        <v>0</v>
      </c>
      <c r="Y33" s="153">
        <f t="shared" si="21"/>
        <v>0</v>
      </c>
      <c r="Z33" s="153">
        <f t="shared" si="22"/>
        <v>0</v>
      </c>
      <c r="AA33" s="104">
        <f t="shared" si="23"/>
        <v>47091</v>
      </c>
      <c r="AB33" s="3">
        <f>'t1'!N33</f>
        <v>1</v>
      </c>
      <c r="AH33" s="55">
        <v>580</v>
      </c>
      <c r="AI33" s="55"/>
      <c r="AJ33" s="55">
        <v>17382</v>
      </c>
      <c r="AK33" s="55">
        <v>8943</v>
      </c>
      <c r="AL33" s="52">
        <v>13176</v>
      </c>
      <c r="AM33" s="56">
        <v>7010</v>
      </c>
      <c r="AN33" s="56"/>
      <c r="AO33" s="56"/>
      <c r="AP33" s="56"/>
      <c r="AQ33" s="56"/>
      <c r="AR33" s="56"/>
      <c r="AS33" s="56"/>
      <c r="AT33" s="56"/>
      <c r="AU33" s="56"/>
      <c r="AV33" s="56"/>
      <c r="AW33" s="56"/>
      <c r="AX33" s="56"/>
      <c r="AY33" s="56"/>
      <c r="AZ33" s="56"/>
      <c r="BA33" s="56"/>
      <c r="BB33" s="56"/>
      <c r="BC33" s="56"/>
      <c r="BD33" s="56"/>
      <c r="BE33" s="56"/>
      <c r="BF33" s="104">
        <f t="shared" si="24"/>
        <v>47091</v>
      </c>
      <c r="BG33" s="3">
        <f>'t1'!AS33</f>
        <v>0</v>
      </c>
    </row>
    <row r="34" spans="1:59" ht="13.5" customHeight="1">
      <c r="A34" s="43" t="str">
        <f>'t1'!A34</f>
        <v>farmacisti con inc. di struttura semplice (rapp. non escl.)</v>
      </c>
      <c r="B34" s="62" t="str">
        <f>'t1'!B34</f>
        <v>SD0N38</v>
      </c>
      <c r="C34" s="152">
        <f t="shared" si="25"/>
        <v>0</v>
      </c>
      <c r="D34" s="152">
        <f t="shared" si="0"/>
        <v>0</v>
      </c>
      <c r="E34" s="152">
        <f t="shared" si="1"/>
        <v>0</v>
      </c>
      <c r="F34" s="152">
        <f t="shared" si="2"/>
        <v>0</v>
      </c>
      <c r="G34" s="150">
        <f t="shared" si="3"/>
        <v>0</v>
      </c>
      <c r="H34" s="153">
        <f t="shared" si="4"/>
        <v>0</v>
      </c>
      <c r="I34" s="153">
        <f t="shared" si="5"/>
        <v>0</v>
      </c>
      <c r="J34" s="153">
        <f t="shared" si="6"/>
        <v>0</v>
      </c>
      <c r="K34" s="153">
        <f t="shared" si="7"/>
        <v>0</v>
      </c>
      <c r="L34" s="153">
        <f t="shared" si="8"/>
        <v>0</v>
      </c>
      <c r="M34" s="153">
        <f t="shared" si="9"/>
        <v>0</v>
      </c>
      <c r="N34" s="153">
        <f t="shared" si="10"/>
        <v>0</v>
      </c>
      <c r="O34" s="153">
        <f t="shared" si="11"/>
        <v>0</v>
      </c>
      <c r="P34" s="153">
        <f t="shared" si="12"/>
        <v>0</v>
      </c>
      <c r="Q34" s="153">
        <f t="shared" si="13"/>
        <v>0</v>
      </c>
      <c r="R34" s="153">
        <f t="shared" si="14"/>
        <v>0</v>
      </c>
      <c r="S34" s="153">
        <f t="shared" si="15"/>
        <v>0</v>
      </c>
      <c r="T34" s="153">
        <f t="shared" si="16"/>
        <v>0</v>
      </c>
      <c r="U34" s="153">
        <f t="shared" si="17"/>
        <v>0</v>
      </c>
      <c r="V34" s="153">
        <f t="shared" si="18"/>
        <v>0</v>
      </c>
      <c r="W34" s="153">
        <f t="shared" si="19"/>
        <v>0</v>
      </c>
      <c r="X34" s="153">
        <f t="shared" si="20"/>
        <v>0</v>
      </c>
      <c r="Y34" s="153">
        <f t="shared" si="21"/>
        <v>0</v>
      </c>
      <c r="Z34" s="153">
        <f t="shared" si="22"/>
        <v>0</v>
      </c>
      <c r="AA34" s="104">
        <f t="shared" si="23"/>
        <v>0</v>
      </c>
      <c r="AB34" s="3">
        <f>'t1'!N34</f>
        <v>0</v>
      </c>
      <c r="AH34" s="55"/>
      <c r="AI34" s="55"/>
      <c r="AJ34" s="55"/>
      <c r="AK34" s="55"/>
      <c r="AL34" s="52"/>
      <c r="AM34" s="56"/>
      <c r="AN34" s="56"/>
      <c r="AO34" s="56"/>
      <c r="AP34" s="56"/>
      <c r="AQ34" s="56"/>
      <c r="AR34" s="56"/>
      <c r="AS34" s="56"/>
      <c r="AT34" s="56"/>
      <c r="AU34" s="56"/>
      <c r="AV34" s="56"/>
      <c r="AW34" s="56"/>
      <c r="AX34" s="56"/>
      <c r="AY34" s="56"/>
      <c r="AZ34" s="56"/>
      <c r="BA34" s="56"/>
      <c r="BB34" s="56"/>
      <c r="BC34" s="56"/>
      <c r="BD34" s="56"/>
      <c r="BE34" s="56"/>
      <c r="BF34" s="104">
        <f t="shared" si="24"/>
        <v>0</v>
      </c>
      <c r="BG34" s="3">
        <f>'t1'!AS34</f>
        <v>0</v>
      </c>
    </row>
    <row r="35" spans="1:59" ht="13.5" customHeight="1">
      <c r="A35" s="43" t="str">
        <f>'t1'!A35</f>
        <v>farmacisti con altri incar. prof.li (rapp. esclusivo)</v>
      </c>
      <c r="B35" s="62" t="str">
        <f>'t1'!B35</f>
        <v>SD0A38</v>
      </c>
      <c r="C35" s="152">
        <f t="shared" si="25"/>
        <v>11120</v>
      </c>
      <c r="D35" s="152">
        <f t="shared" si="0"/>
        <v>0</v>
      </c>
      <c r="E35" s="152">
        <f t="shared" si="1"/>
        <v>367868</v>
      </c>
      <c r="F35" s="152">
        <f t="shared" si="2"/>
        <v>132189</v>
      </c>
      <c r="G35" s="150">
        <f t="shared" si="3"/>
        <v>66780</v>
      </c>
      <c r="H35" s="153">
        <f t="shared" si="4"/>
        <v>99588</v>
      </c>
      <c r="I35" s="153">
        <f t="shared" si="5"/>
        <v>0</v>
      </c>
      <c r="J35" s="153">
        <f t="shared" si="6"/>
        <v>0</v>
      </c>
      <c r="K35" s="153">
        <f t="shared" si="7"/>
        <v>0</v>
      </c>
      <c r="L35" s="153">
        <f t="shared" si="8"/>
        <v>0</v>
      </c>
      <c r="M35" s="153">
        <f t="shared" si="9"/>
        <v>0</v>
      </c>
      <c r="N35" s="153">
        <f t="shared" si="10"/>
        <v>0</v>
      </c>
      <c r="O35" s="153">
        <f t="shared" si="11"/>
        <v>9194</v>
      </c>
      <c r="P35" s="153">
        <f t="shared" si="12"/>
        <v>2147</v>
      </c>
      <c r="Q35" s="153">
        <f t="shared" si="13"/>
        <v>0</v>
      </c>
      <c r="R35" s="153">
        <f t="shared" si="14"/>
        <v>0</v>
      </c>
      <c r="S35" s="153">
        <f t="shared" si="15"/>
        <v>0</v>
      </c>
      <c r="T35" s="153">
        <f t="shared" si="16"/>
        <v>0</v>
      </c>
      <c r="U35" s="153">
        <f t="shared" si="17"/>
        <v>0</v>
      </c>
      <c r="V35" s="153">
        <f t="shared" si="18"/>
        <v>0</v>
      </c>
      <c r="W35" s="153">
        <f t="shared" si="19"/>
        <v>0</v>
      </c>
      <c r="X35" s="153">
        <f t="shared" si="20"/>
        <v>0</v>
      </c>
      <c r="Y35" s="153">
        <f t="shared" si="21"/>
        <v>6349</v>
      </c>
      <c r="Z35" s="153">
        <f t="shared" si="22"/>
        <v>978</v>
      </c>
      <c r="AA35" s="104">
        <f t="shared" si="23"/>
        <v>696213</v>
      </c>
      <c r="AB35" s="3">
        <f>'t1'!N35</f>
        <v>1</v>
      </c>
      <c r="AH35" s="55">
        <v>11120</v>
      </c>
      <c r="AI35" s="55"/>
      <c r="AJ35" s="55">
        <v>367868</v>
      </c>
      <c r="AK35" s="55">
        <v>132189</v>
      </c>
      <c r="AL35" s="52">
        <v>66780</v>
      </c>
      <c r="AM35" s="56">
        <v>99588</v>
      </c>
      <c r="AN35" s="56"/>
      <c r="AO35" s="56"/>
      <c r="AP35" s="56"/>
      <c r="AQ35" s="56"/>
      <c r="AR35" s="56"/>
      <c r="AS35" s="56"/>
      <c r="AT35" s="56">
        <v>9194</v>
      </c>
      <c r="AU35" s="56">
        <v>2147</v>
      </c>
      <c r="AV35" s="56"/>
      <c r="AW35" s="56"/>
      <c r="AX35" s="56"/>
      <c r="AY35" s="56"/>
      <c r="AZ35" s="56"/>
      <c r="BA35" s="56"/>
      <c r="BB35" s="56"/>
      <c r="BC35" s="56"/>
      <c r="BD35" s="56">
        <v>6349</v>
      </c>
      <c r="BE35" s="56">
        <v>978</v>
      </c>
      <c r="BF35" s="104">
        <f t="shared" si="24"/>
        <v>696213</v>
      </c>
      <c r="BG35" s="3">
        <f>'t1'!AS35</f>
        <v>0</v>
      </c>
    </row>
    <row r="36" spans="1:59" ht="13.5" customHeight="1">
      <c r="A36" s="43" t="str">
        <f>'t1'!A36</f>
        <v>farmacisti con altri incar. prof.li (rapp. non escl.)</v>
      </c>
      <c r="B36" s="62" t="str">
        <f>'t1'!B36</f>
        <v>SD0037</v>
      </c>
      <c r="C36" s="152">
        <f t="shared" si="25"/>
        <v>0</v>
      </c>
      <c r="D36" s="152">
        <f t="shared" si="0"/>
        <v>0</v>
      </c>
      <c r="E36" s="152">
        <f t="shared" si="1"/>
        <v>0</v>
      </c>
      <c r="F36" s="152">
        <f t="shared" si="2"/>
        <v>0</v>
      </c>
      <c r="G36" s="150">
        <f t="shared" si="3"/>
        <v>0</v>
      </c>
      <c r="H36" s="153">
        <f t="shared" si="4"/>
        <v>0</v>
      </c>
      <c r="I36" s="153">
        <f t="shared" si="5"/>
        <v>0</v>
      </c>
      <c r="J36" s="153">
        <f t="shared" si="6"/>
        <v>0</v>
      </c>
      <c r="K36" s="153">
        <f t="shared" si="7"/>
        <v>0</v>
      </c>
      <c r="L36" s="153">
        <f t="shared" si="8"/>
        <v>0</v>
      </c>
      <c r="M36" s="153">
        <f t="shared" si="9"/>
        <v>0</v>
      </c>
      <c r="N36" s="153">
        <f t="shared" si="10"/>
        <v>0</v>
      </c>
      <c r="O36" s="153">
        <f t="shared" si="11"/>
        <v>0</v>
      </c>
      <c r="P36" s="153">
        <f t="shared" si="12"/>
        <v>0</v>
      </c>
      <c r="Q36" s="153">
        <f t="shared" si="13"/>
        <v>0</v>
      </c>
      <c r="R36" s="153">
        <f t="shared" si="14"/>
        <v>0</v>
      </c>
      <c r="S36" s="153">
        <f t="shared" si="15"/>
        <v>0</v>
      </c>
      <c r="T36" s="153">
        <f t="shared" si="16"/>
        <v>0</v>
      </c>
      <c r="U36" s="153">
        <f t="shared" si="17"/>
        <v>0</v>
      </c>
      <c r="V36" s="153">
        <f t="shared" si="18"/>
        <v>0</v>
      </c>
      <c r="W36" s="153">
        <f t="shared" si="19"/>
        <v>0</v>
      </c>
      <c r="X36" s="153">
        <f t="shared" si="20"/>
        <v>0</v>
      </c>
      <c r="Y36" s="153">
        <f t="shared" si="21"/>
        <v>0</v>
      </c>
      <c r="Z36" s="153">
        <f t="shared" si="22"/>
        <v>0</v>
      </c>
      <c r="AA36" s="104">
        <f t="shared" si="23"/>
        <v>0</v>
      </c>
      <c r="AB36" s="3">
        <f>'t1'!N36</f>
        <v>0</v>
      </c>
      <c r="AH36" s="55"/>
      <c r="AI36" s="55"/>
      <c r="AJ36" s="55"/>
      <c r="AK36" s="55"/>
      <c r="AL36" s="52"/>
      <c r="AM36" s="56"/>
      <c r="AN36" s="56"/>
      <c r="AO36" s="56"/>
      <c r="AP36" s="56"/>
      <c r="AQ36" s="56"/>
      <c r="AR36" s="56"/>
      <c r="AS36" s="56"/>
      <c r="AT36" s="56"/>
      <c r="AU36" s="56"/>
      <c r="AV36" s="56"/>
      <c r="AW36" s="56"/>
      <c r="AX36" s="56"/>
      <c r="AY36" s="56"/>
      <c r="AZ36" s="56"/>
      <c r="BA36" s="56"/>
      <c r="BB36" s="56"/>
      <c r="BC36" s="56"/>
      <c r="BD36" s="56"/>
      <c r="BE36" s="56"/>
      <c r="BF36" s="104">
        <f t="shared" si="24"/>
        <v>0</v>
      </c>
      <c r="BG36" s="3">
        <f>'t1'!AS36</f>
        <v>0</v>
      </c>
    </row>
    <row r="37" spans="1:59" ht="13.5" customHeight="1">
      <c r="A37" s="43" t="str">
        <f>'t1'!A37</f>
        <v>farmacisti a t. determinato (art. 15-septies d.lgs. 502/92)</v>
      </c>
      <c r="B37" s="62" t="str">
        <f>'t1'!B37</f>
        <v>SD0600</v>
      </c>
      <c r="C37" s="152">
        <f t="shared" si="25"/>
        <v>0</v>
      </c>
      <c r="D37" s="152">
        <f t="shared" si="0"/>
        <v>0</v>
      </c>
      <c r="E37" s="152">
        <f t="shared" si="1"/>
        <v>0</v>
      </c>
      <c r="F37" s="152">
        <f t="shared" si="2"/>
        <v>0</v>
      </c>
      <c r="G37" s="150">
        <f t="shared" si="3"/>
        <v>0</v>
      </c>
      <c r="H37" s="153">
        <f t="shared" si="4"/>
        <v>0</v>
      </c>
      <c r="I37" s="153">
        <f t="shared" si="5"/>
        <v>0</v>
      </c>
      <c r="J37" s="153">
        <f t="shared" si="6"/>
        <v>0</v>
      </c>
      <c r="K37" s="153">
        <f t="shared" si="7"/>
        <v>0</v>
      </c>
      <c r="L37" s="153">
        <f t="shared" si="8"/>
        <v>0</v>
      </c>
      <c r="M37" s="153">
        <f t="shared" si="9"/>
        <v>0</v>
      </c>
      <c r="N37" s="153">
        <f t="shared" si="10"/>
        <v>0</v>
      </c>
      <c r="O37" s="153">
        <f t="shared" si="11"/>
        <v>0</v>
      </c>
      <c r="P37" s="153">
        <f t="shared" si="12"/>
        <v>0</v>
      </c>
      <c r="Q37" s="153">
        <f t="shared" si="13"/>
        <v>0</v>
      </c>
      <c r="R37" s="153">
        <f t="shared" si="14"/>
        <v>0</v>
      </c>
      <c r="S37" s="153">
        <f t="shared" si="15"/>
        <v>0</v>
      </c>
      <c r="T37" s="153">
        <f t="shared" si="16"/>
        <v>0</v>
      </c>
      <c r="U37" s="153">
        <f t="shared" si="17"/>
        <v>0</v>
      </c>
      <c r="V37" s="153">
        <f t="shared" si="18"/>
        <v>0</v>
      </c>
      <c r="W37" s="153">
        <f t="shared" si="19"/>
        <v>0</v>
      </c>
      <c r="X37" s="153">
        <f t="shared" si="20"/>
        <v>0</v>
      </c>
      <c r="Y37" s="153">
        <f t="shared" si="21"/>
        <v>0</v>
      </c>
      <c r="Z37" s="153">
        <f t="shared" si="22"/>
        <v>0</v>
      </c>
      <c r="AA37" s="104">
        <f t="shared" si="23"/>
        <v>0</v>
      </c>
      <c r="AB37" s="3">
        <f>'t1'!N37</f>
        <v>0</v>
      </c>
      <c r="AH37" s="55"/>
      <c r="AI37" s="55"/>
      <c r="AJ37" s="55"/>
      <c r="AK37" s="55"/>
      <c r="AL37" s="52"/>
      <c r="AM37" s="56"/>
      <c r="AN37" s="56"/>
      <c r="AO37" s="56"/>
      <c r="AP37" s="56"/>
      <c r="AQ37" s="56"/>
      <c r="AR37" s="56"/>
      <c r="AS37" s="56"/>
      <c r="AT37" s="56"/>
      <c r="AU37" s="56"/>
      <c r="AV37" s="56"/>
      <c r="AW37" s="56"/>
      <c r="AX37" s="56"/>
      <c r="AY37" s="56"/>
      <c r="AZ37" s="56"/>
      <c r="BA37" s="56"/>
      <c r="BB37" s="56"/>
      <c r="BC37" s="56"/>
      <c r="BD37" s="56"/>
      <c r="BE37" s="56"/>
      <c r="BF37" s="104">
        <f t="shared" si="24"/>
        <v>0</v>
      </c>
      <c r="BG37" s="3">
        <f>'t1'!AS37</f>
        <v>0</v>
      </c>
    </row>
    <row r="38" spans="1:59" ht="13.5" customHeight="1">
      <c r="A38" s="43" t="str">
        <f>'t1'!A38</f>
        <v>biologi con inc. di struttura complessa (rapp. esclusivo)</v>
      </c>
      <c r="B38" s="62" t="str">
        <f>'t1'!B38</f>
        <v>SD0E13</v>
      </c>
      <c r="C38" s="152">
        <f t="shared" si="25"/>
        <v>291</v>
      </c>
      <c r="D38" s="152">
        <f t="shared" si="0"/>
        <v>6876</v>
      </c>
      <c r="E38" s="152">
        <f t="shared" si="1"/>
        <v>17052</v>
      </c>
      <c r="F38" s="152">
        <f t="shared" si="2"/>
        <v>5899</v>
      </c>
      <c r="G38" s="150">
        <f t="shared" si="3"/>
        <v>17430</v>
      </c>
      <c r="H38" s="153">
        <f t="shared" si="4"/>
        <v>4320</v>
      </c>
      <c r="I38" s="153">
        <f t="shared" si="5"/>
        <v>0</v>
      </c>
      <c r="J38" s="153">
        <f t="shared" si="6"/>
        <v>0</v>
      </c>
      <c r="K38" s="153">
        <f t="shared" si="7"/>
        <v>0</v>
      </c>
      <c r="L38" s="153">
        <f t="shared" si="8"/>
        <v>0</v>
      </c>
      <c r="M38" s="153">
        <f t="shared" si="9"/>
        <v>0</v>
      </c>
      <c r="N38" s="153">
        <f t="shared" si="10"/>
        <v>0</v>
      </c>
      <c r="O38" s="153">
        <f t="shared" si="11"/>
        <v>0</v>
      </c>
      <c r="P38" s="153">
        <f t="shared" si="12"/>
        <v>0</v>
      </c>
      <c r="Q38" s="153">
        <f t="shared" si="13"/>
        <v>0</v>
      </c>
      <c r="R38" s="153">
        <f t="shared" si="14"/>
        <v>0</v>
      </c>
      <c r="S38" s="153">
        <f t="shared" si="15"/>
        <v>0</v>
      </c>
      <c r="T38" s="153">
        <f t="shared" si="16"/>
        <v>0</v>
      </c>
      <c r="U38" s="153">
        <f t="shared" si="17"/>
        <v>0</v>
      </c>
      <c r="V38" s="153">
        <f t="shared" si="18"/>
        <v>0</v>
      </c>
      <c r="W38" s="153">
        <f t="shared" si="19"/>
        <v>0</v>
      </c>
      <c r="X38" s="153">
        <f t="shared" si="20"/>
        <v>0</v>
      </c>
      <c r="Y38" s="153">
        <f t="shared" si="21"/>
        <v>0</v>
      </c>
      <c r="Z38" s="153">
        <f t="shared" si="22"/>
        <v>0</v>
      </c>
      <c r="AA38" s="104">
        <f aca="true" t="shared" si="26" ref="AA38:AA69">SUM(C38:Z38)</f>
        <v>51868</v>
      </c>
      <c r="AB38" s="3">
        <f>'t1'!N38</f>
        <v>1</v>
      </c>
      <c r="AH38" s="55">
        <v>291</v>
      </c>
      <c r="AI38" s="55">
        <v>6876</v>
      </c>
      <c r="AJ38" s="55">
        <v>17052</v>
      </c>
      <c r="AK38" s="55">
        <v>5899</v>
      </c>
      <c r="AL38" s="52">
        <v>17430</v>
      </c>
      <c r="AM38" s="56">
        <v>4320</v>
      </c>
      <c r="AN38" s="56"/>
      <c r="AO38" s="56"/>
      <c r="AP38" s="56"/>
      <c r="AQ38" s="56"/>
      <c r="AR38" s="56"/>
      <c r="AS38" s="56"/>
      <c r="AT38" s="56"/>
      <c r="AU38" s="56"/>
      <c r="AV38" s="56"/>
      <c r="AW38" s="56"/>
      <c r="AX38" s="56"/>
      <c r="AY38" s="56"/>
      <c r="AZ38" s="56"/>
      <c r="BA38" s="56"/>
      <c r="BB38" s="56"/>
      <c r="BC38" s="56"/>
      <c r="BD38" s="56"/>
      <c r="BE38" s="56"/>
      <c r="BF38" s="104">
        <f t="shared" si="24"/>
        <v>51868</v>
      </c>
      <c r="BG38" s="3">
        <f>'t1'!AS38</f>
        <v>0</v>
      </c>
    </row>
    <row r="39" spans="1:59" ht="13.5" customHeight="1">
      <c r="A39" s="43" t="str">
        <f>'t1'!A39</f>
        <v>biologi con inc. di struttura complessa (rapp. non escl.)</v>
      </c>
      <c r="B39" s="62" t="str">
        <f>'t1'!B39</f>
        <v>SD0N13</v>
      </c>
      <c r="C39" s="152">
        <f t="shared" si="25"/>
        <v>0</v>
      </c>
      <c r="D39" s="152">
        <f t="shared" si="0"/>
        <v>0</v>
      </c>
      <c r="E39" s="152">
        <f t="shared" si="1"/>
        <v>0</v>
      </c>
      <c r="F39" s="152">
        <f t="shared" si="2"/>
        <v>0</v>
      </c>
      <c r="G39" s="150">
        <f t="shared" si="3"/>
        <v>0</v>
      </c>
      <c r="H39" s="153">
        <f t="shared" si="4"/>
        <v>0</v>
      </c>
      <c r="I39" s="153">
        <f t="shared" si="5"/>
        <v>0</v>
      </c>
      <c r="J39" s="153">
        <f t="shared" si="6"/>
        <v>0</v>
      </c>
      <c r="K39" s="153">
        <f t="shared" si="7"/>
        <v>0</v>
      </c>
      <c r="L39" s="153">
        <f t="shared" si="8"/>
        <v>0</v>
      </c>
      <c r="M39" s="153">
        <f t="shared" si="9"/>
        <v>0</v>
      </c>
      <c r="N39" s="153">
        <f t="shared" si="10"/>
        <v>0</v>
      </c>
      <c r="O39" s="153">
        <f t="shared" si="11"/>
        <v>0</v>
      </c>
      <c r="P39" s="153">
        <f t="shared" si="12"/>
        <v>0</v>
      </c>
      <c r="Q39" s="153">
        <f t="shared" si="13"/>
        <v>0</v>
      </c>
      <c r="R39" s="153">
        <f t="shared" si="14"/>
        <v>0</v>
      </c>
      <c r="S39" s="153">
        <f t="shared" si="15"/>
        <v>0</v>
      </c>
      <c r="T39" s="153">
        <f t="shared" si="16"/>
        <v>0</v>
      </c>
      <c r="U39" s="153">
        <f t="shared" si="17"/>
        <v>0</v>
      </c>
      <c r="V39" s="153">
        <f t="shared" si="18"/>
        <v>0</v>
      </c>
      <c r="W39" s="153">
        <f t="shared" si="19"/>
        <v>0</v>
      </c>
      <c r="X39" s="153">
        <f t="shared" si="20"/>
        <v>0</v>
      </c>
      <c r="Y39" s="153">
        <f t="shared" si="21"/>
        <v>0</v>
      </c>
      <c r="Z39" s="153">
        <f t="shared" si="22"/>
        <v>0</v>
      </c>
      <c r="AA39" s="104">
        <f t="shared" si="26"/>
        <v>0</v>
      </c>
      <c r="AB39" s="3">
        <f>'t1'!N39</f>
        <v>0</v>
      </c>
      <c r="AH39" s="55"/>
      <c r="AI39" s="55"/>
      <c r="AJ39" s="55"/>
      <c r="AK39" s="55"/>
      <c r="AL39" s="52"/>
      <c r="AM39" s="56"/>
      <c r="AN39" s="56"/>
      <c r="AO39" s="56"/>
      <c r="AP39" s="56"/>
      <c r="AQ39" s="56"/>
      <c r="AR39" s="56"/>
      <c r="AS39" s="56"/>
      <c r="AT39" s="56"/>
      <c r="AU39" s="56"/>
      <c r="AV39" s="56"/>
      <c r="AW39" s="56"/>
      <c r="AX39" s="56"/>
      <c r="AY39" s="56"/>
      <c r="AZ39" s="56"/>
      <c r="BA39" s="56"/>
      <c r="BB39" s="56"/>
      <c r="BC39" s="56"/>
      <c r="BD39" s="56"/>
      <c r="BE39" s="56"/>
      <c r="BF39" s="104">
        <f t="shared" si="24"/>
        <v>0</v>
      </c>
      <c r="BG39" s="3">
        <f>'t1'!AS39</f>
        <v>0</v>
      </c>
    </row>
    <row r="40" spans="1:59" ht="13.5" customHeight="1">
      <c r="A40" s="43" t="str">
        <f>'t1'!A40</f>
        <v>biologi con inc. di struttura semplice (rapp. esclusivo)</v>
      </c>
      <c r="B40" s="62" t="str">
        <f>'t1'!B40</f>
        <v>SD0E12</v>
      </c>
      <c r="C40" s="152">
        <f t="shared" si="25"/>
        <v>1356</v>
      </c>
      <c r="D40" s="152">
        <f t="shared" si="0"/>
        <v>0</v>
      </c>
      <c r="E40" s="152">
        <f t="shared" si="1"/>
        <v>56849</v>
      </c>
      <c r="F40" s="152">
        <f t="shared" si="2"/>
        <v>24774</v>
      </c>
      <c r="G40" s="150">
        <f t="shared" si="3"/>
        <v>41644</v>
      </c>
      <c r="H40" s="153">
        <f t="shared" si="4"/>
        <v>17220</v>
      </c>
      <c r="I40" s="153">
        <f t="shared" si="5"/>
        <v>0</v>
      </c>
      <c r="J40" s="153">
        <f t="shared" si="6"/>
        <v>0</v>
      </c>
      <c r="K40" s="153">
        <f t="shared" si="7"/>
        <v>0</v>
      </c>
      <c r="L40" s="153">
        <f t="shared" si="8"/>
        <v>0</v>
      </c>
      <c r="M40" s="153">
        <f t="shared" si="9"/>
        <v>0</v>
      </c>
      <c r="N40" s="153">
        <f t="shared" si="10"/>
        <v>0</v>
      </c>
      <c r="O40" s="153">
        <f t="shared" si="11"/>
        <v>559</v>
      </c>
      <c r="P40" s="153">
        <f t="shared" si="12"/>
        <v>1679</v>
      </c>
      <c r="Q40" s="153">
        <f t="shared" si="13"/>
        <v>0</v>
      </c>
      <c r="R40" s="153">
        <f t="shared" si="14"/>
        <v>0</v>
      </c>
      <c r="S40" s="153">
        <f t="shared" si="15"/>
        <v>0</v>
      </c>
      <c r="T40" s="153">
        <f t="shared" si="16"/>
        <v>0</v>
      </c>
      <c r="U40" s="153">
        <f t="shared" si="17"/>
        <v>0</v>
      </c>
      <c r="V40" s="153">
        <f t="shared" si="18"/>
        <v>1650</v>
      </c>
      <c r="W40" s="153">
        <f t="shared" si="19"/>
        <v>0</v>
      </c>
      <c r="X40" s="153">
        <f t="shared" si="20"/>
        <v>0</v>
      </c>
      <c r="Y40" s="153">
        <f t="shared" si="21"/>
        <v>2140</v>
      </c>
      <c r="Z40" s="153">
        <f t="shared" si="22"/>
        <v>953</v>
      </c>
      <c r="AA40" s="104">
        <f t="shared" si="26"/>
        <v>148824</v>
      </c>
      <c r="AB40" s="3">
        <f>'t1'!N40</f>
        <v>1</v>
      </c>
      <c r="AH40" s="55">
        <v>1356</v>
      </c>
      <c r="AI40" s="55"/>
      <c r="AJ40" s="55">
        <v>56849</v>
      </c>
      <c r="AK40" s="55">
        <v>24774</v>
      </c>
      <c r="AL40" s="52">
        <v>41644</v>
      </c>
      <c r="AM40" s="56">
        <v>17220</v>
      </c>
      <c r="AN40" s="56"/>
      <c r="AO40" s="56"/>
      <c r="AP40" s="56"/>
      <c r="AQ40" s="56"/>
      <c r="AR40" s="56"/>
      <c r="AS40" s="56"/>
      <c r="AT40" s="56">
        <v>559</v>
      </c>
      <c r="AU40" s="56">
        <v>1679</v>
      </c>
      <c r="AV40" s="56"/>
      <c r="AW40" s="56"/>
      <c r="AX40" s="56"/>
      <c r="AY40" s="56"/>
      <c r="AZ40" s="56"/>
      <c r="BA40" s="56">
        <v>1650</v>
      </c>
      <c r="BB40" s="56"/>
      <c r="BC40" s="56"/>
      <c r="BD40" s="56">
        <v>2140</v>
      </c>
      <c r="BE40" s="56">
        <v>953</v>
      </c>
      <c r="BF40" s="104">
        <f t="shared" si="24"/>
        <v>148824</v>
      </c>
      <c r="BG40" s="3">
        <f>'t1'!AS40</f>
        <v>0</v>
      </c>
    </row>
    <row r="41" spans="1:59" ht="13.5" customHeight="1">
      <c r="A41" s="43" t="str">
        <f>'t1'!A41</f>
        <v>biologi con inc. di struttura semplice (rapp. non escl.)</v>
      </c>
      <c r="B41" s="62" t="str">
        <f>'t1'!B41</f>
        <v>SD0N12</v>
      </c>
      <c r="C41" s="152">
        <f t="shared" si="25"/>
        <v>0</v>
      </c>
      <c r="D41" s="152">
        <f t="shared" si="0"/>
        <v>0</v>
      </c>
      <c r="E41" s="152">
        <f t="shared" si="1"/>
        <v>0</v>
      </c>
      <c r="F41" s="152">
        <f t="shared" si="2"/>
        <v>0</v>
      </c>
      <c r="G41" s="150">
        <f t="shared" si="3"/>
        <v>0</v>
      </c>
      <c r="H41" s="153">
        <f t="shared" si="4"/>
        <v>0</v>
      </c>
      <c r="I41" s="153">
        <f t="shared" si="5"/>
        <v>0</v>
      </c>
      <c r="J41" s="153">
        <f t="shared" si="6"/>
        <v>0</v>
      </c>
      <c r="K41" s="153">
        <f t="shared" si="7"/>
        <v>0</v>
      </c>
      <c r="L41" s="153">
        <f t="shared" si="8"/>
        <v>0</v>
      </c>
      <c r="M41" s="153">
        <f t="shared" si="9"/>
        <v>0</v>
      </c>
      <c r="N41" s="153">
        <f t="shared" si="10"/>
        <v>0</v>
      </c>
      <c r="O41" s="153">
        <f t="shared" si="11"/>
        <v>0</v>
      </c>
      <c r="P41" s="153">
        <f t="shared" si="12"/>
        <v>0</v>
      </c>
      <c r="Q41" s="153">
        <f t="shared" si="13"/>
        <v>0</v>
      </c>
      <c r="R41" s="153">
        <f t="shared" si="14"/>
        <v>0</v>
      </c>
      <c r="S41" s="153">
        <f t="shared" si="15"/>
        <v>0</v>
      </c>
      <c r="T41" s="153">
        <f t="shared" si="16"/>
        <v>0</v>
      </c>
      <c r="U41" s="153">
        <f t="shared" si="17"/>
        <v>0</v>
      </c>
      <c r="V41" s="153">
        <f t="shared" si="18"/>
        <v>0</v>
      </c>
      <c r="W41" s="153">
        <f t="shared" si="19"/>
        <v>0</v>
      </c>
      <c r="X41" s="153">
        <f t="shared" si="20"/>
        <v>0</v>
      </c>
      <c r="Y41" s="153">
        <f t="shared" si="21"/>
        <v>0</v>
      </c>
      <c r="Z41" s="153">
        <f t="shared" si="22"/>
        <v>0</v>
      </c>
      <c r="AA41" s="104">
        <f t="shared" si="26"/>
        <v>0</v>
      </c>
      <c r="AB41" s="3">
        <f>'t1'!N41</f>
        <v>0</v>
      </c>
      <c r="AH41" s="55"/>
      <c r="AI41" s="55"/>
      <c r="AJ41" s="55"/>
      <c r="AK41" s="55"/>
      <c r="AL41" s="52"/>
      <c r="AM41" s="56"/>
      <c r="AN41" s="56"/>
      <c r="AO41" s="56"/>
      <c r="AP41" s="56"/>
      <c r="AQ41" s="56"/>
      <c r="AR41" s="56"/>
      <c r="AS41" s="56"/>
      <c r="AT41" s="56"/>
      <c r="AU41" s="56"/>
      <c r="AV41" s="56"/>
      <c r="AW41" s="56"/>
      <c r="AX41" s="56"/>
      <c r="AY41" s="56"/>
      <c r="AZ41" s="56"/>
      <c r="BA41" s="56"/>
      <c r="BB41" s="56"/>
      <c r="BC41" s="56"/>
      <c r="BD41" s="56"/>
      <c r="BE41" s="56"/>
      <c r="BF41" s="104">
        <f t="shared" si="24"/>
        <v>0</v>
      </c>
      <c r="BG41" s="3">
        <f>'t1'!AS41</f>
        <v>0</v>
      </c>
    </row>
    <row r="42" spans="1:59" ht="13.5" customHeight="1">
      <c r="A42" s="43" t="str">
        <f>'t1'!A42</f>
        <v>biologi con altri incar. prof.li (rapp. esclusivo)</v>
      </c>
      <c r="B42" s="62" t="str">
        <f>'t1'!B42</f>
        <v>SD0A12</v>
      </c>
      <c r="C42" s="152">
        <f t="shared" si="25"/>
        <v>9836</v>
      </c>
      <c r="D42" s="152">
        <f t="shared" si="0"/>
        <v>0</v>
      </c>
      <c r="E42" s="152">
        <f t="shared" si="1"/>
        <v>271774</v>
      </c>
      <c r="F42" s="152">
        <f t="shared" si="2"/>
        <v>124735</v>
      </c>
      <c r="G42" s="150">
        <f t="shared" si="3"/>
        <v>151132</v>
      </c>
      <c r="H42" s="153">
        <f t="shared" si="4"/>
        <v>101916</v>
      </c>
      <c r="I42" s="153">
        <f t="shared" si="5"/>
        <v>0</v>
      </c>
      <c r="J42" s="153">
        <f t="shared" si="6"/>
        <v>0</v>
      </c>
      <c r="K42" s="153">
        <f t="shared" si="7"/>
        <v>0</v>
      </c>
      <c r="L42" s="153">
        <f t="shared" si="8"/>
        <v>0</v>
      </c>
      <c r="M42" s="153">
        <f t="shared" si="9"/>
        <v>0</v>
      </c>
      <c r="N42" s="153">
        <f t="shared" si="10"/>
        <v>0</v>
      </c>
      <c r="O42" s="153">
        <f t="shared" si="11"/>
        <v>4964</v>
      </c>
      <c r="P42" s="153">
        <f t="shared" si="12"/>
        <v>10944</v>
      </c>
      <c r="Q42" s="153">
        <f t="shared" si="13"/>
        <v>0</v>
      </c>
      <c r="R42" s="153">
        <f t="shared" si="14"/>
        <v>0</v>
      </c>
      <c r="S42" s="153">
        <f t="shared" si="15"/>
        <v>0</v>
      </c>
      <c r="T42" s="153">
        <f t="shared" si="16"/>
        <v>0</v>
      </c>
      <c r="U42" s="153">
        <f t="shared" si="17"/>
        <v>0</v>
      </c>
      <c r="V42" s="153">
        <f t="shared" si="18"/>
        <v>13350</v>
      </c>
      <c r="W42" s="153">
        <f t="shared" si="19"/>
        <v>0</v>
      </c>
      <c r="X42" s="153">
        <f t="shared" si="20"/>
        <v>0</v>
      </c>
      <c r="Y42" s="153">
        <f t="shared" si="21"/>
        <v>9337</v>
      </c>
      <c r="Z42" s="153">
        <f t="shared" si="22"/>
        <v>7238</v>
      </c>
      <c r="AA42" s="104">
        <f t="shared" si="26"/>
        <v>705226</v>
      </c>
      <c r="AB42" s="3">
        <f>'t1'!N42</f>
        <v>1</v>
      </c>
      <c r="AH42" s="55">
        <v>9836</v>
      </c>
      <c r="AI42" s="55"/>
      <c r="AJ42" s="55">
        <v>271774</v>
      </c>
      <c r="AK42" s="55">
        <v>124735</v>
      </c>
      <c r="AL42" s="52">
        <v>151132</v>
      </c>
      <c r="AM42" s="56">
        <v>101916</v>
      </c>
      <c r="AN42" s="56"/>
      <c r="AO42" s="56"/>
      <c r="AP42" s="56"/>
      <c r="AQ42" s="56"/>
      <c r="AR42" s="56"/>
      <c r="AS42" s="56"/>
      <c r="AT42" s="56">
        <v>4964</v>
      </c>
      <c r="AU42" s="56">
        <v>10944</v>
      </c>
      <c r="AV42" s="56"/>
      <c r="AW42" s="56"/>
      <c r="AX42" s="56"/>
      <c r="AY42" s="56"/>
      <c r="AZ42" s="56"/>
      <c r="BA42" s="56">
        <v>13350</v>
      </c>
      <c r="BB42" s="56"/>
      <c r="BC42" s="56"/>
      <c r="BD42" s="56">
        <v>9337</v>
      </c>
      <c r="BE42" s="56">
        <v>7238</v>
      </c>
      <c r="BF42" s="104">
        <f t="shared" si="24"/>
        <v>705226</v>
      </c>
      <c r="BG42" s="3">
        <f>'t1'!AS42</f>
        <v>0</v>
      </c>
    </row>
    <row r="43" spans="1:59" ht="13.5" customHeight="1">
      <c r="A43" s="43" t="str">
        <f>'t1'!A43</f>
        <v>biologi con altri incar. prof.li (rapp. non escl.)</v>
      </c>
      <c r="B43" s="62" t="str">
        <f>'t1'!B43</f>
        <v>SD0011</v>
      </c>
      <c r="C43" s="152">
        <f t="shared" si="25"/>
        <v>0</v>
      </c>
      <c r="D43" s="152">
        <f t="shared" si="0"/>
        <v>0</v>
      </c>
      <c r="E43" s="152">
        <f t="shared" si="1"/>
        <v>0</v>
      </c>
      <c r="F43" s="152">
        <f t="shared" si="2"/>
        <v>0</v>
      </c>
      <c r="G43" s="150">
        <f t="shared" si="3"/>
        <v>0</v>
      </c>
      <c r="H43" s="153">
        <f t="shared" si="4"/>
        <v>0</v>
      </c>
      <c r="I43" s="153">
        <f t="shared" si="5"/>
        <v>0</v>
      </c>
      <c r="J43" s="153">
        <f t="shared" si="6"/>
        <v>0</v>
      </c>
      <c r="K43" s="153">
        <f t="shared" si="7"/>
        <v>0</v>
      </c>
      <c r="L43" s="153">
        <f t="shared" si="8"/>
        <v>0</v>
      </c>
      <c r="M43" s="153">
        <f t="shared" si="9"/>
        <v>0</v>
      </c>
      <c r="N43" s="153">
        <f t="shared" si="10"/>
        <v>0</v>
      </c>
      <c r="O43" s="153">
        <f t="shared" si="11"/>
        <v>0</v>
      </c>
      <c r="P43" s="153">
        <f t="shared" si="12"/>
        <v>0</v>
      </c>
      <c r="Q43" s="153">
        <f t="shared" si="13"/>
        <v>0</v>
      </c>
      <c r="R43" s="153">
        <f t="shared" si="14"/>
        <v>0</v>
      </c>
      <c r="S43" s="153">
        <f t="shared" si="15"/>
        <v>0</v>
      </c>
      <c r="T43" s="153">
        <f t="shared" si="16"/>
        <v>0</v>
      </c>
      <c r="U43" s="153">
        <f t="shared" si="17"/>
        <v>0</v>
      </c>
      <c r="V43" s="153">
        <f t="shared" si="18"/>
        <v>0</v>
      </c>
      <c r="W43" s="153">
        <f t="shared" si="19"/>
        <v>0</v>
      </c>
      <c r="X43" s="153">
        <f t="shared" si="20"/>
        <v>0</v>
      </c>
      <c r="Y43" s="153">
        <f t="shared" si="21"/>
        <v>0</v>
      </c>
      <c r="Z43" s="153">
        <f t="shared" si="22"/>
        <v>0</v>
      </c>
      <c r="AA43" s="104">
        <f t="shared" si="26"/>
        <v>0</v>
      </c>
      <c r="AB43" s="3">
        <f>'t1'!N43</f>
        <v>0</v>
      </c>
      <c r="AH43" s="55"/>
      <c r="AI43" s="55"/>
      <c r="AJ43" s="55"/>
      <c r="AK43" s="55"/>
      <c r="AL43" s="52"/>
      <c r="AM43" s="56"/>
      <c r="AN43" s="56"/>
      <c r="AO43" s="56"/>
      <c r="AP43" s="56"/>
      <c r="AQ43" s="56"/>
      <c r="AR43" s="56"/>
      <c r="AS43" s="56"/>
      <c r="AT43" s="56"/>
      <c r="AU43" s="56"/>
      <c r="AV43" s="56"/>
      <c r="AW43" s="56"/>
      <c r="AX43" s="56"/>
      <c r="AY43" s="56"/>
      <c r="AZ43" s="56"/>
      <c r="BA43" s="56"/>
      <c r="BB43" s="56"/>
      <c r="BC43" s="56"/>
      <c r="BD43" s="56"/>
      <c r="BE43" s="56"/>
      <c r="BF43" s="104">
        <f t="shared" si="24"/>
        <v>0</v>
      </c>
      <c r="BG43" s="3">
        <f>'t1'!AS43</f>
        <v>0</v>
      </c>
    </row>
    <row r="44" spans="1:59" ht="13.5" customHeight="1">
      <c r="A44" s="43" t="str">
        <f>'t1'!A44</f>
        <v>biologi a t. determinato (art. 15-septies d.lgs. 502/92)</v>
      </c>
      <c r="B44" s="62" t="str">
        <f>'t1'!B44</f>
        <v>SD0601</v>
      </c>
      <c r="C44" s="152">
        <f t="shared" si="25"/>
        <v>0</v>
      </c>
      <c r="D44" s="152">
        <f t="shared" si="0"/>
        <v>0</v>
      </c>
      <c r="E44" s="152">
        <f t="shared" si="1"/>
        <v>0</v>
      </c>
      <c r="F44" s="152">
        <f t="shared" si="2"/>
        <v>0</v>
      </c>
      <c r="G44" s="150">
        <f t="shared" si="3"/>
        <v>0</v>
      </c>
      <c r="H44" s="153">
        <f t="shared" si="4"/>
        <v>0</v>
      </c>
      <c r="I44" s="153">
        <f t="shared" si="5"/>
        <v>0</v>
      </c>
      <c r="J44" s="153">
        <f t="shared" si="6"/>
        <v>0</v>
      </c>
      <c r="K44" s="153">
        <f t="shared" si="7"/>
        <v>0</v>
      </c>
      <c r="L44" s="153">
        <f t="shared" si="8"/>
        <v>0</v>
      </c>
      <c r="M44" s="153">
        <f t="shared" si="9"/>
        <v>0</v>
      </c>
      <c r="N44" s="153">
        <f t="shared" si="10"/>
        <v>0</v>
      </c>
      <c r="O44" s="153">
        <f t="shared" si="11"/>
        <v>0</v>
      </c>
      <c r="P44" s="153">
        <f t="shared" si="12"/>
        <v>0</v>
      </c>
      <c r="Q44" s="153">
        <f t="shared" si="13"/>
        <v>0</v>
      </c>
      <c r="R44" s="153">
        <f t="shared" si="14"/>
        <v>0</v>
      </c>
      <c r="S44" s="153">
        <f t="shared" si="15"/>
        <v>0</v>
      </c>
      <c r="T44" s="153">
        <f t="shared" si="16"/>
        <v>0</v>
      </c>
      <c r="U44" s="153">
        <f t="shared" si="17"/>
        <v>0</v>
      </c>
      <c r="V44" s="153">
        <f t="shared" si="18"/>
        <v>0</v>
      </c>
      <c r="W44" s="153">
        <f t="shared" si="19"/>
        <v>0</v>
      </c>
      <c r="X44" s="153">
        <f t="shared" si="20"/>
        <v>0</v>
      </c>
      <c r="Y44" s="153">
        <f t="shared" si="21"/>
        <v>0</v>
      </c>
      <c r="Z44" s="153">
        <f t="shared" si="22"/>
        <v>0</v>
      </c>
      <c r="AA44" s="104">
        <f t="shared" si="26"/>
        <v>0</v>
      </c>
      <c r="AB44" s="3">
        <f>'t1'!N44</f>
        <v>0</v>
      </c>
      <c r="AH44" s="55"/>
      <c r="AI44" s="55"/>
      <c r="AJ44" s="55"/>
      <c r="AK44" s="55"/>
      <c r="AL44" s="52"/>
      <c r="AM44" s="56"/>
      <c r="AN44" s="56"/>
      <c r="AO44" s="56"/>
      <c r="AP44" s="56"/>
      <c r="AQ44" s="56"/>
      <c r="AR44" s="56"/>
      <c r="AS44" s="56"/>
      <c r="AT44" s="56"/>
      <c r="AU44" s="56"/>
      <c r="AV44" s="56"/>
      <c r="AW44" s="56"/>
      <c r="AX44" s="56"/>
      <c r="AY44" s="56"/>
      <c r="AZ44" s="56"/>
      <c r="BA44" s="56"/>
      <c r="BB44" s="56"/>
      <c r="BC44" s="56"/>
      <c r="BD44" s="56"/>
      <c r="BE44" s="56"/>
      <c r="BF44" s="104">
        <f t="shared" si="24"/>
        <v>0</v>
      </c>
      <c r="BG44" s="3">
        <f>'t1'!AS44</f>
        <v>0</v>
      </c>
    </row>
    <row r="45" spans="1:59" ht="13.5" customHeight="1">
      <c r="A45" s="43" t="str">
        <f>'t1'!A45</f>
        <v>chimici con inc. di struttura complessa (rapp. esclusivo)</v>
      </c>
      <c r="B45" s="62" t="str">
        <f>'t1'!B45</f>
        <v>SD0E16</v>
      </c>
      <c r="C45" s="152">
        <f t="shared" si="25"/>
        <v>0</v>
      </c>
      <c r="D45" s="152">
        <f t="shared" si="0"/>
        <v>0</v>
      </c>
      <c r="E45" s="152">
        <f t="shared" si="1"/>
        <v>0</v>
      </c>
      <c r="F45" s="152">
        <f t="shared" si="2"/>
        <v>0</v>
      </c>
      <c r="G45" s="150">
        <f t="shared" si="3"/>
        <v>0</v>
      </c>
      <c r="H45" s="153">
        <f t="shared" si="4"/>
        <v>0</v>
      </c>
      <c r="I45" s="153">
        <f t="shared" si="5"/>
        <v>0</v>
      </c>
      <c r="J45" s="153">
        <f t="shared" si="6"/>
        <v>0</v>
      </c>
      <c r="K45" s="153">
        <f t="shared" si="7"/>
        <v>0</v>
      </c>
      <c r="L45" s="153">
        <f t="shared" si="8"/>
        <v>0</v>
      </c>
      <c r="M45" s="153">
        <f t="shared" si="9"/>
        <v>0</v>
      </c>
      <c r="N45" s="153">
        <f t="shared" si="10"/>
        <v>0</v>
      </c>
      <c r="O45" s="153">
        <f t="shared" si="11"/>
        <v>0</v>
      </c>
      <c r="P45" s="153">
        <f t="shared" si="12"/>
        <v>0</v>
      </c>
      <c r="Q45" s="153">
        <f t="shared" si="13"/>
        <v>0</v>
      </c>
      <c r="R45" s="153">
        <f t="shared" si="14"/>
        <v>0</v>
      </c>
      <c r="S45" s="153">
        <f t="shared" si="15"/>
        <v>0</v>
      </c>
      <c r="T45" s="153">
        <f t="shared" si="16"/>
        <v>0</v>
      </c>
      <c r="U45" s="153">
        <f t="shared" si="17"/>
        <v>0</v>
      </c>
      <c r="V45" s="153">
        <f t="shared" si="18"/>
        <v>0</v>
      </c>
      <c r="W45" s="153">
        <f t="shared" si="19"/>
        <v>0</v>
      </c>
      <c r="X45" s="153">
        <f t="shared" si="20"/>
        <v>0</v>
      </c>
      <c r="Y45" s="153">
        <f t="shared" si="21"/>
        <v>0</v>
      </c>
      <c r="Z45" s="153">
        <f t="shared" si="22"/>
        <v>0</v>
      </c>
      <c r="AA45" s="104">
        <f t="shared" si="26"/>
        <v>0</v>
      </c>
      <c r="AB45" s="3">
        <f>'t1'!N45</f>
        <v>0</v>
      </c>
      <c r="AH45" s="55"/>
      <c r="AI45" s="55"/>
      <c r="AJ45" s="55"/>
      <c r="AK45" s="55"/>
      <c r="AL45" s="52"/>
      <c r="AM45" s="56"/>
      <c r="AN45" s="56"/>
      <c r="AO45" s="56"/>
      <c r="AP45" s="56"/>
      <c r="AQ45" s="56"/>
      <c r="AR45" s="56"/>
      <c r="AS45" s="56"/>
      <c r="AT45" s="56"/>
      <c r="AU45" s="56"/>
      <c r="AV45" s="56"/>
      <c r="AW45" s="56"/>
      <c r="AX45" s="56"/>
      <c r="AY45" s="56"/>
      <c r="AZ45" s="56"/>
      <c r="BA45" s="56"/>
      <c r="BB45" s="56"/>
      <c r="BC45" s="56"/>
      <c r="BD45" s="56"/>
      <c r="BE45" s="56"/>
      <c r="BF45" s="104">
        <f t="shared" si="24"/>
        <v>0</v>
      </c>
      <c r="BG45" s="3">
        <f>'t1'!AS45</f>
        <v>0</v>
      </c>
    </row>
    <row r="46" spans="1:59" ht="13.5" customHeight="1">
      <c r="A46" s="43" t="str">
        <f>'t1'!A46</f>
        <v>chimici con inc. di struttura complessa (rapp.non escl.)</v>
      </c>
      <c r="B46" s="62" t="str">
        <f>'t1'!B46</f>
        <v>SD0N16</v>
      </c>
      <c r="C46" s="152">
        <f t="shared" si="25"/>
        <v>0</v>
      </c>
      <c r="D46" s="152">
        <f t="shared" si="0"/>
        <v>0</v>
      </c>
      <c r="E46" s="152">
        <f t="shared" si="1"/>
        <v>0</v>
      </c>
      <c r="F46" s="152">
        <f t="shared" si="2"/>
        <v>0</v>
      </c>
      <c r="G46" s="150">
        <f t="shared" si="3"/>
        <v>0</v>
      </c>
      <c r="H46" s="153">
        <f t="shared" si="4"/>
        <v>0</v>
      </c>
      <c r="I46" s="153">
        <f t="shared" si="5"/>
        <v>0</v>
      </c>
      <c r="J46" s="153">
        <f t="shared" si="6"/>
        <v>0</v>
      </c>
      <c r="K46" s="153">
        <f t="shared" si="7"/>
        <v>0</v>
      </c>
      <c r="L46" s="153">
        <f t="shared" si="8"/>
        <v>0</v>
      </c>
      <c r="M46" s="153">
        <f t="shared" si="9"/>
        <v>0</v>
      </c>
      <c r="N46" s="153">
        <f t="shared" si="10"/>
        <v>0</v>
      </c>
      <c r="O46" s="153">
        <f t="shared" si="11"/>
        <v>0</v>
      </c>
      <c r="P46" s="153">
        <f t="shared" si="12"/>
        <v>0</v>
      </c>
      <c r="Q46" s="153">
        <f t="shared" si="13"/>
        <v>0</v>
      </c>
      <c r="R46" s="153">
        <f t="shared" si="14"/>
        <v>0</v>
      </c>
      <c r="S46" s="153">
        <f t="shared" si="15"/>
        <v>0</v>
      </c>
      <c r="T46" s="153">
        <f t="shared" si="16"/>
        <v>0</v>
      </c>
      <c r="U46" s="153">
        <f t="shared" si="17"/>
        <v>0</v>
      </c>
      <c r="V46" s="153">
        <f t="shared" si="18"/>
        <v>0</v>
      </c>
      <c r="W46" s="153">
        <f t="shared" si="19"/>
        <v>0</v>
      </c>
      <c r="X46" s="153">
        <f t="shared" si="20"/>
        <v>0</v>
      </c>
      <c r="Y46" s="153">
        <f t="shared" si="21"/>
        <v>0</v>
      </c>
      <c r="Z46" s="153">
        <f t="shared" si="22"/>
        <v>0</v>
      </c>
      <c r="AA46" s="104">
        <f t="shared" si="26"/>
        <v>0</v>
      </c>
      <c r="AB46" s="3">
        <f>'t1'!N46</f>
        <v>0</v>
      </c>
      <c r="AH46" s="55"/>
      <c r="AI46" s="55"/>
      <c r="AJ46" s="55"/>
      <c r="AK46" s="55"/>
      <c r="AL46" s="52"/>
      <c r="AM46" s="56"/>
      <c r="AN46" s="56"/>
      <c r="AO46" s="56"/>
      <c r="AP46" s="56"/>
      <c r="AQ46" s="56"/>
      <c r="AR46" s="56"/>
      <c r="AS46" s="56"/>
      <c r="AT46" s="56"/>
      <c r="AU46" s="56"/>
      <c r="AV46" s="56"/>
      <c r="AW46" s="56"/>
      <c r="AX46" s="56"/>
      <c r="AY46" s="56"/>
      <c r="AZ46" s="56"/>
      <c r="BA46" s="56"/>
      <c r="BB46" s="56"/>
      <c r="BC46" s="56"/>
      <c r="BD46" s="56"/>
      <c r="BE46" s="56"/>
      <c r="BF46" s="104">
        <f t="shared" si="24"/>
        <v>0</v>
      </c>
      <c r="BG46" s="3">
        <f>'t1'!AS46</f>
        <v>0</v>
      </c>
    </row>
    <row r="47" spans="1:59" ht="13.5" customHeight="1">
      <c r="A47" s="43" t="str">
        <f>'t1'!A47</f>
        <v>chimici con inc. di struttura semplice (rapp. esclusivo)</v>
      </c>
      <c r="B47" s="62" t="str">
        <f>'t1'!B47</f>
        <v>SD0E15</v>
      </c>
      <c r="C47" s="152">
        <f t="shared" si="25"/>
        <v>0</v>
      </c>
      <c r="D47" s="152">
        <f t="shared" si="0"/>
        <v>0</v>
      </c>
      <c r="E47" s="152">
        <f t="shared" si="1"/>
        <v>0</v>
      </c>
      <c r="F47" s="152">
        <f t="shared" si="2"/>
        <v>0</v>
      </c>
      <c r="G47" s="150">
        <f t="shared" si="3"/>
        <v>0</v>
      </c>
      <c r="H47" s="153">
        <f t="shared" si="4"/>
        <v>0</v>
      </c>
      <c r="I47" s="153">
        <f t="shared" si="5"/>
        <v>0</v>
      </c>
      <c r="J47" s="153">
        <f t="shared" si="6"/>
        <v>0</v>
      </c>
      <c r="K47" s="153">
        <f t="shared" si="7"/>
        <v>0</v>
      </c>
      <c r="L47" s="153">
        <f t="shared" si="8"/>
        <v>0</v>
      </c>
      <c r="M47" s="153">
        <f t="shared" si="9"/>
        <v>0</v>
      </c>
      <c r="N47" s="153">
        <f t="shared" si="10"/>
        <v>0</v>
      </c>
      <c r="O47" s="153">
        <f t="shared" si="11"/>
        <v>0</v>
      </c>
      <c r="P47" s="153">
        <f t="shared" si="12"/>
        <v>0</v>
      </c>
      <c r="Q47" s="153">
        <f t="shared" si="13"/>
        <v>0</v>
      </c>
      <c r="R47" s="153">
        <f t="shared" si="14"/>
        <v>0</v>
      </c>
      <c r="S47" s="153">
        <f t="shared" si="15"/>
        <v>0</v>
      </c>
      <c r="T47" s="153">
        <f t="shared" si="16"/>
        <v>0</v>
      </c>
      <c r="U47" s="153">
        <f t="shared" si="17"/>
        <v>0</v>
      </c>
      <c r="V47" s="153">
        <f t="shared" si="18"/>
        <v>0</v>
      </c>
      <c r="W47" s="153">
        <f t="shared" si="19"/>
        <v>0</v>
      </c>
      <c r="X47" s="153">
        <f t="shared" si="20"/>
        <v>0</v>
      </c>
      <c r="Y47" s="153">
        <f t="shared" si="21"/>
        <v>0</v>
      </c>
      <c r="Z47" s="153">
        <f t="shared" si="22"/>
        <v>0</v>
      </c>
      <c r="AA47" s="104">
        <f t="shared" si="26"/>
        <v>0</v>
      </c>
      <c r="AB47" s="3">
        <f>'t1'!N47</f>
        <v>0</v>
      </c>
      <c r="AH47" s="55"/>
      <c r="AI47" s="55"/>
      <c r="AJ47" s="55"/>
      <c r="AK47" s="55"/>
      <c r="AL47" s="52"/>
      <c r="AM47" s="56"/>
      <c r="AN47" s="56"/>
      <c r="AO47" s="56"/>
      <c r="AP47" s="56"/>
      <c r="AQ47" s="56"/>
      <c r="AR47" s="56"/>
      <c r="AS47" s="56"/>
      <c r="AT47" s="56"/>
      <c r="AU47" s="56"/>
      <c r="AV47" s="56"/>
      <c r="AW47" s="56"/>
      <c r="AX47" s="56"/>
      <c r="AY47" s="56"/>
      <c r="AZ47" s="56"/>
      <c r="BA47" s="56"/>
      <c r="BB47" s="56"/>
      <c r="BC47" s="56"/>
      <c r="BD47" s="56"/>
      <c r="BE47" s="56"/>
      <c r="BF47" s="104">
        <f t="shared" si="24"/>
        <v>0</v>
      </c>
      <c r="BG47" s="3">
        <f>'t1'!AS47</f>
        <v>0</v>
      </c>
    </row>
    <row r="48" spans="1:59" ht="13.5" customHeight="1">
      <c r="A48" s="43" t="str">
        <f>'t1'!A48</f>
        <v>chimici con inc. di struttura semplice (rapp. non escl.)</v>
      </c>
      <c r="B48" s="62" t="str">
        <f>'t1'!B48</f>
        <v>SD0N15</v>
      </c>
      <c r="C48" s="152">
        <f t="shared" si="25"/>
        <v>0</v>
      </c>
      <c r="D48" s="152">
        <f t="shared" si="0"/>
        <v>0</v>
      </c>
      <c r="E48" s="152">
        <f t="shared" si="1"/>
        <v>0</v>
      </c>
      <c r="F48" s="152">
        <f t="shared" si="2"/>
        <v>0</v>
      </c>
      <c r="G48" s="150">
        <f t="shared" si="3"/>
        <v>0</v>
      </c>
      <c r="H48" s="153">
        <f t="shared" si="4"/>
        <v>0</v>
      </c>
      <c r="I48" s="153">
        <f t="shared" si="5"/>
        <v>0</v>
      </c>
      <c r="J48" s="153">
        <f t="shared" si="6"/>
        <v>0</v>
      </c>
      <c r="K48" s="153">
        <f t="shared" si="7"/>
        <v>0</v>
      </c>
      <c r="L48" s="153">
        <f t="shared" si="8"/>
        <v>0</v>
      </c>
      <c r="M48" s="153">
        <f t="shared" si="9"/>
        <v>0</v>
      </c>
      <c r="N48" s="153">
        <f t="shared" si="10"/>
        <v>0</v>
      </c>
      <c r="O48" s="153">
        <f t="shared" si="11"/>
        <v>0</v>
      </c>
      <c r="P48" s="153">
        <f t="shared" si="12"/>
        <v>0</v>
      </c>
      <c r="Q48" s="153">
        <f t="shared" si="13"/>
        <v>0</v>
      </c>
      <c r="R48" s="153">
        <f t="shared" si="14"/>
        <v>0</v>
      </c>
      <c r="S48" s="153">
        <f t="shared" si="15"/>
        <v>0</v>
      </c>
      <c r="T48" s="153">
        <f t="shared" si="16"/>
        <v>0</v>
      </c>
      <c r="U48" s="153">
        <f t="shared" si="17"/>
        <v>0</v>
      </c>
      <c r="V48" s="153">
        <f t="shared" si="18"/>
        <v>0</v>
      </c>
      <c r="W48" s="153">
        <f t="shared" si="19"/>
        <v>0</v>
      </c>
      <c r="X48" s="153">
        <f t="shared" si="20"/>
        <v>0</v>
      </c>
      <c r="Y48" s="153">
        <f t="shared" si="21"/>
        <v>0</v>
      </c>
      <c r="Z48" s="153">
        <f t="shared" si="22"/>
        <v>0</v>
      </c>
      <c r="AA48" s="104">
        <f t="shared" si="26"/>
        <v>0</v>
      </c>
      <c r="AB48" s="3">
        <f>'t1'!N48</f>
        <v>0</v>
      </c>
      <c r="AH48" s="55"/>
      <c r="AI48" s="55"/>
      <c r="AJ48" s="55"/>
      <c r="AK48" s="55"/>
      <c r="AL48" s="52"/>
      <c r="AM48" s="56"/>
      <c r="AN48" s="56"/>
      <c r="AO48" s="56"/>
      <c r="AP48" s="56"/>
      <c r="AQ48" s="56"/>
      <c r="AR48" s="56"/>
      <c r="AS48" s="56"/>
      <c r="AT48" s="56"/>
      <c r="AU48" s="56"/>
      <c r="AV48" s="56"/>
      <c r="AW48" s="56"/>
      <c r="AX48" s="56"/>
      <c r="AY48" s="56"/>
      <c r="AZ48" s="56"/>
      <c r="BA48" s="56"/>
      <c r="BB48" s="56"/>
      <c r="BC48" s="56"/>
      <c r="BD48" s="56"/>
      <c r="BE48" s="56"/>
      <c r="BF48" s="104">
        <f t="shared" si="24"/>
        <v>0</v>
      </c>
      <c r="BG48" s="3">
        <f>'t1'!AS48</f>
        <v>0</v>
      </c>
    </row>
    <row r="49" spans="1:59" ht="13.5" customHeight="1">
      <c r="A49" s="43" t="str">
        <f>'t1'!A49</f>
        <v>chimici con altri incar. prof.li (rapp. esclusivo)</v>
      </c>
      <c r="B49" s="62" t="str">
        <f>'t1'!B49</f>
        <v>SD0A15</v>
      </c>
      <c r="C49" s="152">
        <f t="shared" si="25"/>
        <v>2068</v>
      </c>
      <c r="D49" s="152">
        <f t="shared" si="0"/>
        <v>0</v>
      </c>
      <c r="E49" s="152">
        <f t="shared" si="1"/>
        <v>76503</v>
      </c>
      <c r="F49" s="152">
        <f t="shared" si="2"/>
        <v>33104</v>
      </c>
      <c r="G49" s="150">
        <f t="shared" si="3"/>
        <v>26267</v>
      </c>
      <c r="H49" s="153">
        <f t="shared" si="4"/>
        <v>22312</v>
      </c>
      <c r="I49" s="153">
        <f t="shared" si="5"/>
        <v>0</v>
      </c>
      <c r="J49" s="153">
        <f t="shared" si="6"/>
        <v>0</v>
      </c>
      <c r="K49" s="153">
        <f t="shared" si="7"/>
        <v>0</v>
      </c>
      <c r="L49" s="153">
        <f t="shared" si="8"/>
        <v>0</v>
      </c>
      <c r="M49" s="153">
        <f t="shared" si="9"/>
        <v>0</v>
      </c>
      <c r="N49" s="153">
        <f t="shared" si="10"/>
        <v>0</v>
      </c>
      <c r="O49" s="153">
        <f t="shared" si="11"/>
        <v>1315</v>
      </c>
      <c r="P49" s="153">
        <f t="shared" si="12"/>
        <v>4218</v>
      </c>
      <c r="Q49" s="153">
        <f t="shared" si="13"/>
        <v>0</v>
      </c>
      <c r="R49" s="153">
        <f t="shared" si="14"/>
        <v>0</v>
      </c>
      <c r="S49" s="153">
        <f t="shared" si="15"/>
        <v>0</v>
      </c>
      <c r="T49" s="153">
        <f t="shared" si="16"/>
        <v>0</v>
      </c>
      <c r="U49" s="153">
        <f t="shared" si="17"/>
        <v>0</v>
      </c>
      <c r="V49" s="153">
        <f t="shared" si="18"/>
        <v>250</v>
      </c>
      <c r="W49" s="153">
        <f t="shared" si="19"/>
        <v>0</v>
      </c>
      <c r="X49" s="153">
        <f t="shared" si="20"/>
        <v>0</v>
      </c>
      <c r="Y49" s="153">
        <f t="shared" si="21"/>
        <v>676</v>
      </c>
      <c r="Z49" s="153">
        <f t="shared" si="22"/>
        <v>1444</v>
      </c>
      <c r="AA49" s="104">
        <f t="shared" si="26"/>
        <v>168157</v>
      </c>
      <c r="AB49" s="3">
        <f>'t1'!N49</f>
        <v>1</v>
      </c>
      <c r="AH49" s="55">
        <v>2068</v>
      </c>
      <c r="AI49" s="55"/>
      <c r="AJ49" s="55">
        <v>76503</v>
      </c>
      <c r="AK49" s="55">
        <v>33104</v>
      </c>
      <c r="AL49" s="52">
        <v>26267</v>
      </c>
      <c r="AM49" s="56">
        <v>22312</v>
      </c>
      <c r="AN49" s="56"/>
      <c r="AO49" s="56"/>
      <c r="AP49" s="56"/>
      <c r="AQ49" s="56"/>
      <c r="AR49" s="56"/>
      <c r="AS49" s="56"/>
      <c r="AT49" s="56">
        <v>1315</v>
      </c>
      <c r="AU49" s="56">
        <v>4218</v>
      </c>
      <c r="AV49" s="56"/>
      <c r="AW49" s="56"/>
      <c r="AX49" s="56"/>
      <c r="AY49" s="56"/>
      <c r="AZ49" s="56"/>
      <c r="BA49" s="56">
        <v>250</v>
      </c>
      <c r="BB49" s="56"/>
      <c r="BC49" s="56"/>
      <c r="BD49" s="56">
        <v>676</v>
      </c>
      <c r="BE49" s="56">
        <v>1444</v>
      </c>
      <c r="BF49" s="104">
        <f t="shared" si="24"/>
        <v>168157</v>
      </c>
      <c r="BG49" s="3">
        <f>'t1'!AS49</f>
        <v>0</v>
      </c>
    </row>
    <row r="50" spans="1:59" ht="13.5" customHeight="1">
      <c r="A50" s="43" t="str">
        <f>'t1'!A50</f>
        <v>chimici con altri incar. prof.li (rapp. non escl.)</v>
      </c>
      <c r="B50" s="62" t="str">
        <f>'t1'!B50</f>
        <v>SD0014</v>
      </c>
      <c r="C50" s="152">
        <f t="shared" si="25"/>
        <v>0</v>
      </c>
      <c r="D50" s="152">
        <f t="shared" si="0"/>
        <v>0</v>
      </c>
      <c r="E50" s="152">
        <f t="shared" si="1"/>
        <v>0</v>
      </c>
      <c r="F50" s="152">
        <f t="shared" si="2"/>
        <v>0</v>
      </c>
      <c r="G50" s="150">
        <f t="shared" si="3"/>
        <v>0</v>
      </c>
      <c r="H50" s="153">
        <f t="shared" si="4"/>
        <v>0</v>
      </c>
      <c r="I50" s="153">
        <f t="shared" si="5"/>
        <v>0</v>
      </c>
      <c r="J50" s="153">
        <f t="shared" si="6"/>
        <v>0</v>
      </c>
      <c r="K50" s="153">
        <f t="shared" si="7"/>
        <v>0</v>
      </c>
      <c r="L50" s="153">
        <f t="shared" si="8"/>
        <v>0</v>
      </c>
      <c r="M50" s="153">
        <f t="shared" si="9"/>
        <v>0</v>
      </c>
      <c r="N50" s="153">
        <f t="shared" si="10"/>
        <v>0</v>
      </c>
      <c r="O50" s="153">
        <f t="shared" si="11"/>
        <v>0</v>
      </c>
      <c r="P50" s="153">
        <f t="shared" si="12"/>
        <v>0</v>
      </c>
      <c r="Q50" s="153">
        <f t="shared" si="13"/>
        <v>0</v>
      </c>
      <c r="R50" s="153">
        <f t="shared" si="14"/>
        <v>0</v>
      </c>
      <c r="S50" s="153">
        <f t="shared" si="15"/>
        <v>0</v>
      </c>
      <c r="T50" s="153">
        <f t="shared" si="16"/>
        <v>0</v>
      </c>
      <c r="U50" s="153">
        <f t="shared" si="17"/>
        <v>0</v>
      </c>
      <c r="V50" s="153">
        <f t="shared" si="18"/>
        <v>0</v>
      </c>
      <c r="W50" s="153">
        <f t="shared" si="19"/>
        <v>0</v>
      </c>
      <c r="X50" s="153">
        <f t="shared" si="20"/>
        <v>0</v>
      </c>
      <c r="Y50" s="153">
        <f t="shared" si="21"/>
        <v>0</v>
      </c>
      <c r="Z50" s="153">
        <f t="shared" si="22"/>
        <v>0</v>
      </c>
      <c r="AA50" s="104">
        <f t="shared" si="26"/>
        <v>0</v>
      </c>
      <c r="AB50" s="3">
        <f>'t1'!N50</f>
        <v>0</v>
      </c>
      <c r="AH50" s="55"/>
      <c r="AI50" s="55"/>
      <c r="AJ50" s="55"/>
      <c r="AK50" s="55"/>
      <c r="AL50" s="52"/>
      <c r="AM50" s="56"/>
      <c r="AN50" s="56"/>
      <c r="AO50" s="56"/>
      <c r="AP50" s="56"/>
      <c r="AQ50" s="56"/>
      <c r="AR50" s="56"/>
      <c r="AS50" s="56"/>
      <c r="AT50" s="56"/>
      <c r="AU50" s="56"/>
      <c r="AV50" s="56"/>
      <c r="AW50" s="56"/>
      <c r="AX50" s="56"/>
      <c r="AY50" s="56"/>
      <c r="AZ50" s="56"/>
      <c r="BA50" s="56"/>
      <c r="BB50" s="56"/>
      <c r="BC50" s="56"/>
      <c r="BD50" s="56"/>
      <c r="BE50" s="56"/>
      <c r="BF50" s="104">
        <f t="shared" si="24"/>
        <v>0</v>
      </c>
      <c r="BG50" s="3">
        <f>'t1'!AS50</f>
        <v>0</v>
      </c>
    </row>
    <row r="51" spans="1:59" ht="13.5" customHeight="1">
      <c r="A51" s="43" t="str">
        <f>'t1'!A51</f>
        <v>chimici a t. determinato (art. 15-septies d.lgs. 502/92)</v>
      </c>
      <c r="B51" s="62" t="str">
        <f>'t1'!B51</f>
        <v>SD0602</v>
      </c>
      <c r="C51" s="152">
        <f t="shared" si="25"/>
        <v>0</v>
      </c>
      <c r="D51" s="152">
        <f t="shared" si="0"/>
        <v>0</v>
      </c>
      <c r="E51" s="152">
        <f t="shared" si="1"/>
        <v>0</v>
      </c>
      <c r="F51" s="152">
        <f t="shared" si="2"/>
        <v>0</v>
      </c>
      <c r="G51" s="150">
        <f t="shared" si="3"/>
        <v>0</v>
      </c>
      <c r="H51" s="153">
        <f t="shared" si="4"/>
        <v>0</v>
      </c>
      <c r="I51" s="153">
        <f t="shared" si="5"/>
        <v>0</v>
      </c>
      <c r="J51" s="153">
        <f t="shared" si="6"/>
        <v>0</v>
      </c>
      <c r="K51" s="153">
        <f t="shared" si="7"/>
        <v>0</v>
      </c>
      <c r="L51" s="153">
        <f t="shared" si="8"/>
        <v>0</v>
      </c>
      <c r="M51" s="153">
        <f t="shared" si="9"/>
        <v>0</v>
      </c>
      <c r="N51" s="153">
        <f t="shared" si="10"/>
        <v>0</v>
      </c>
      <c r="O51" s="153">
        <f t="shared" si="11"/>
        <v>0</v>
      </c>
      <c r="P51" s="153">
        <f t="shared" si="12"/>
        <v>0</v>
      </c>
      <c r="Q51" s="153">
        <f t="shared" si="13"/>
        <v>0</v>
      </c>
      <c r="R51" s="153">
        <f t="shared" si="14"/>
        <v>0</v>
      </c>
      <c r="S51" s="153">
        <f t="shared" si="15"/>
        <v>0</v>
      </c>
      <c r="T51" s="153">
        <f t="shared" si="16"/>
        <v>0</v>
      </c>
      <c r="U51" s="153">
        <f t="shared" si="17"/>
        <v>0</v>
      </c>
      <c r="V51" s="153">
        <f t="shared" si="18"/>
        <v>0</v>
      </c>
      <c r="W51" s="153">
        <f t="shared" si="19"/>
        <v>0</v>
      </c>
      <c r="X51" s="153">
        <f t="shared" si="20"/>
        <v>0</v>
      </c>
      <c r="Y51" s="153">
        <f t="shared" si="21"/>
        <v>0</v>
      </c>
      <c r="Z51" s="153">
        <f t="shared" si="22"/>
        <v>0</v>
      </c>
      <c r="AA51" s="104">
        <f t="shared" si="26"/>
        <v>0</v>
      </c>
      <c r="AB51" s="3">
        <f>'t1'!N51</f>
        <v>0</v>
      </c>
      <c r="AH51" s="55"/>
      <c r="AI51" s="55"/>
      <c r="AJ51" s="55"/>
      <c r="AK51" s="55"/>
      <c r="AL51" s="52"/>
      <c r="AM51" s="56"/>
      <c r="AN51" s="56"/>
      <c r="AO51" s="56"/>
      <c r="AP51" s="56"/>
      <c r="AQ51" s="56"/>
      <c r="AR51" s="56"/>
      <c r="AS51" s="56"/>
      <c r="AT51" s="56"/>
      <c r="AU51" s="56"/>
      <c r="AV51" s="56"/>
      <c r="AW51" s="56"/>
      <c r="AX51" s="56"/>
      <c r="AY51" s="56"/>
      <c r="AZ51" s="56"/>
      <c r="BA51" s="56"/>
      <c r="BB51" s="56"/>
      <c r="BC51" s="56"/>
      <c r="BD51" s="56"/>
      <c r="BE51" s="56"/>
      <c r="BF51" s="104">
        <f t="shared" si="24"/>
        <v>0</v>
      </c>
      <c r="BG51" s="3">
        <f>'t1'!AS51</f>
        <v>0</v>
      </c>
    </row>
    <row r="52" spans="1:59" ht="13.5" customHeight="1">
      <c r="A52" s="43" t="str">
        <f>'t1'!A52</f>
        <v>fisici con inc. di struttura complessa (rapp. esclusivo)</v>
      </c>
      <c r="B52" s="62" t="str">
        <f>'t1'!B52</f>
        <v>SD0E42</v>
      </c>
      <c r="C52" s="152">
        <f t="shared" si="25"/>
        <v>0</v>
      </c>
      <c r="D52" s="152">
        <f t="shared" si="0"/>
        <v>0</v>
      </c>
      <c r="E52" s="152">
        <f t="shared" si="1"/>
        <v>0</v>
      </c>
      <c r="F52" s="152">
        <f t="shared" si="2"/>
        <v>0</v>
      </c>
      <c r="G52" s="150">
        <f t="shared" si="3"/>
        <v>0</v>
      </c>
      <c r="H52" s="153">
        <f t="shared" si="4"/>
        <v>0</v>
      </c>
      <c r="I52" s="153">
        <f t="shared" si="5"/>
        <v>0</v>
      </c>
      <c r="J52" s="153">
        <f t="shared" si="6"/>
        <v>0</v>
      </c>
      <c r="K52" s="153">
        <f t="shared" si="7"/>
        <v>0</v>
      </c>
      <c r="L52" s="153">
        <f t="shared" si="8"/>
        <v>0</v>
      </c>
      <c r="M52" s="153">
        <f t="shared" si="9"/>
        <v>0</v>
      </c>
      <c r="N52" s="153">
        <f t="shared" si="10"/>
        <v>0</v>
      </c>
      <c r="O52" s="153">
        <f t="shared" si="11"/>
        <v>0</v>
      </c>
      <c r="P52" s="153">
        <f t="shared" si="12"/>
        <v>0</v>
      </c>
      <c r="Q52" s="153">
        <f t="shared" si="13"/>
        <v>0</v>
      </c>
      <c r="R52" s="153">
        <f t="shared" si="14"/>
        <v>0</v>
      </c>
      <c r="S52" s="153">
        <f t="shared" si="15"/>
        <v>0</v>
      </c>
      <c r="T52" s="153">
        <f t="shared" si="16"/>
        <v>0</v>
      </c>
      <c r="U52" s="153">
        <f t="shared" si="17"/>
        <v>0</v>
      </c>
      <c r="V52" s="153">
        <f t="shared" si="18"/>
        <v>0</v>
      </c>
      <c r="W52" s="153">
        <f t="shared" si="19"/>
        <v>0</v>
      </c>
      <c r="X52" s="153">
        <f t="shared" si="20"/>
        <v>0</v>
      </c>
      <c r="Y52" s="153">
        <f t="shared" si="21"/>
        <v>0</v>
      </c>
      <c r="Z52" s="153">
        <f t="shared" si="22"/>
        <v>0</v>
      </c>
      <c r="AA52" s="104">
        <f t="shared" si="26"/>
        <v>0</v>
      </c>
      <c r="AB52" s="3">
        <f>'t1'!N52</f>
        <v>0</v>
      </c>
      <c r="AH52" s="55"/>
      <c r="AI52" s="55"/>
      <c r="AJ52" s="55"/>
      <c r="AK52" s="55"/>
      <c r="AL52" s="52"/>
      <c r="AM52" s="56"/>
      <c r="AN52" s="56"/>
      <c r="AO52" s="56"/>
      <c r="AP52" s="56"/>
      <c r="AQ52" s="56"/>
      <c r="AR52" s="56"/>
      <c r="AS52" s="56"/>
      <c r="AT52" s="56"/>
      <c r="AU52" s="56"/>
      <c r="AV52" s="56"/>
      <c r="AW52" s="56"/>
      <c r="AX52" s="56"/>
      <c r="AY52" s="56"/>
      <c r="AZ52" s="56"/>
      <c r="BA52" s="56"/>
      <c r="BB52" s="56"/>
      <c r="BC52" s="56"/>
      <c r="BD52" s="56"/>
      <c r="BE52" s="56"/>
      <c r="BF52" s="104">
        <f t="shared" si="24"/>
        <v>0</v>
      </c>
      <c r="BG52" s="3">
        <f>'t1'!AS52</f>
        <v>0</v>
      </c>
    </row>
    <row r="53" spans="1:59" ht="13.5" customHeight="1">
      <c r="A53" s="43" t="str">
        <f>'t1'!A53</f>
        <v>fisici con inc. di struttura complessa (rapp. non escl.)</v>
      </c>
      <c r="B53" s="62" t="str">
        <f>'t1'!B53</f>
        <v>SD0N42</v>
      </c>
      <c r="C53" s="152">
        <f t="shared" si="25"/>
        <v>0</v>
      </c>
      <c r="D53" s="152">
        <f t="shared" si="0"/>
        <v>0</v>
      </c>
      <c r="E53" s="152">
        <f t="shared" si="1"/>
        <v>0</v>
      </c>
      <c r="F53" s="152">
        <f t="shared" si="2"/>
        <v>0</v>
      </c>
      <c r="G53" s="150">
        <f t="shared" si="3"/>
        <v>0</v>
      </c>
      <c r="H53" s="153">
        <f t="shared" si="4"/>
        <v>0</v>
      </c>
      <c r="I53" s="153">
        <f t="shared" si="5"/>
        <v>0</v>
      </c>
      <c r="J53" s="153">
        <f t="shared" si="6"/>
        <v>0</v>
      </c>
      <c r="K53" s="153">
        <f t="shared" si="7"/>
        <v>0</v>
      </c>
      <c r="L53" s="153">
        <f t="shared" si="8"/>
        <v>0</v>
      </c>
      <c r="M53" s="153">
        <f t="shared" si="9"/>
        <v>0</v>
      </c>
      <c r="N53" s="153">
        <f t="shared" si="10"/>
        <v>0</v>
      </c>
      <c r="O53" s="153">
        <f t="shared" si="11"/>
        <v>0</v>
      </c>
      <c r="P53" s="153">
        <f t="shared" si="12"/>
        <v>0</v>
      </c>
      <c r="Q53" s="153">
        <f t="shared" si="13"/>
        <v>0</v>
      </c>
      <c r="R53" s="153">
        <f t="shared" si="14"/>
        <v>0</v>
      </c>
      <c r="S53" s="153">
        <f t="shared" si="15"/>
        <v>0</v>
      </c>
      <c r="T53" s="153">
        <f t="shared" si="16"/>
        <v>0</v>
      </c>
      <c r="U53" s="153">
        <f t="shared" si="17"/>
        <v>0</v>
      </c>
      <c r="V53" s="153">
        <f t="shared" si="18"/>
        <v>0</v>
      </c>
      <c r="W53" s="153">
        <f t="shared" si="19"/>
        <v>0</v>
      </c>
      <c r="X53" s="153">
        <f t="shared" si="20"/>
        <v>0</v>
      </c>
      <c r="Y53" s="153">
        <f t="shared" si="21"/>
        <v>0</v>
      </c>
      <c r="Z53" s="153">
        <f t="shared" si="22"/>
        <v>0</v>
      </c>
      <c r="AA53" s="104">
        <f t="shared" si="26"/>
        <v>0</v>
      </c>
      <c r="AB53" s="3">
        <f>'t1'!N53</f>
        <v>0</v>
      </c>
      <c r="AH53" s="55"/>
      <c r="AI53" s="55"/>
      <c r="AJ53" s="55"/>
      <c r="AK53" s="55"/>
      <c r="AL53" s="52"/>
      <c r="AM53" s="56"/>
      <c r="AN53" s="56"/>
      <c r="AO53" s="56"/>
      <c r="AP53" s="56"/>
      <c r="AQ53" s="56"/>
      <c r="AR53" s="56"/>
      <c r="AS53" s="56"/>
      <c r="AT53" s="56"/>
      <c r="AU53" s="56"/>
      <c r="AV53" s="56"/>
      <c r="AW53" s="56"/>
      <c r="AX53" s="56"/>
      <c r="AY53" s="56"/>
      <c r="AZ53" s="56"/>
      <c r="BA53" s="56"/>
      <c r="BB53" s="56"/>
      <c r="BC53" s="56"/>
      <c r="BD53" s="56"/>
      <c r="BE53" s="56"/>
      <c r="BF53" s="104">
        <f t="shared" si="24"/>
        <v>0</v>
      </c>
      <c r="BG53" s="3">
        <f>'t1'!AS53</f>
        <v>0</v>
      </c>
    </row>
    <row r="54" spans="1:59" ht="13.5" customHeight="1">
      <c r="A54" s="43" t="str">
        <f>'t1'!A54</f>
        <v>fisici con inc. di struttura semplice (rapp. esclusivo)</v>
      </c>
      <c r="B54" s="62" t="str">
        <f>'t1'!B54</f>
        <v>SD0E41</v>
      </c>
      <c r="C54" s="152">
        <f t="shared" si="25"/>
        <v>581</v>
      </c>
      <c r="D54" s="152">
        <f t="shared" si="0"/>
        <v>0</v>
      </c>
      <c r="E54" s="152">
        <f t="shared" si="1"/>
        <v>17416</v>
      </c>
      <c r="F54" s="152">
        <f t="shared" si="2"/>
        <v>9139</v>
      </c>
      <c r="G54" s="150">
        <f t="shared" si="3"/>
        <v>15052</v>
      </c>
      <c r="H54" s="153">
        <f t="shared" si="4"/>
        <v>7020</v>
      </c>
      <c r="I54" s="153">
        <f t="shared" si="5"/>
        <v>0</v>
      </c>
      <c r="J54" s="153">
        <f t="shared" si="6"/>
        <v>0</v>
      </c>
      <c r="K54" s="153">
        <f t="shared" si="7"/>
        <v>0</v>
      </c>
      <c r="L54" s="153">
        <f t="shared" si="8"/>
        <v>0</v>
      </c>
      <c r="M54" s="153">
        <f t="shared" si="9"/>
        <v>0</v>
      </c>
      <c r="N54" s="153">
        <f t="shared" si="10"/>
        <v>0</v>
      </c>
      <c r="O54" s="153">
        <f t="shared" si="11"/>
        <v>0</v>
      </c>
      <c r="P54" s="153">
        <f t="shared" si="12"/>
        <v>723</v>
      </c>
      <c r="Q54" s="153">
        <f t="shared" si="13"/>
        <v>0</v>
      </c>
      <c r="R54" s="153">
        <f t="shared" si="14"/>
        <v>0</v>
      </c>
      <c r="S54" s="153">
        <f t="shared" si="15"/>
        <v>0</v>
      </c>
      <c r="T54" s="153">
        <f t="shared" si="16"/>
        <v>0</v>
      </c>
      <c r="U54" s="153">
        <f t="shared" si="17"/>
        <v>0</v>
      </c>
      <c r="V54" s="153">
        <f t="shared" si="18"/>
        <v>0</v>
      </c>
      <c r="W54" s="153">
        <f t="shared" si="19"/>
        <v>0</v>
      </c>
      <c r="X54" s="153">
        <f t="shared" si="20"/>
        <v>0</v>
      </c>
      <c r="Y54" s="153">
        <f t="shared" si="21"/>
        <v>0</v>
      </c>
      <c r="Z54" s="153">
        <f t="shared" si="22"/>
        <v>0</v>
      </c>
      <c r="AA54" s="104">
        <f t="shared" si="26"/>
        <v>49931</v>
      </c>
      <c r="AB54" s="3">
        <f>'t1'!N54</f>
        <v>1</v>
      </c>
      <c r="AH54" s="55">
        <v>581</v>
      </c>
      <c r="AI54" s="55"/>
      <c r="AJ54" s="55">
        <v>17416</v>
      </c>
      <c r="AK54" s="55">
        <v>9139</v>
      </c>
      <c r="AL54" s="52">
        <v>15052</v>
      </c>
      <c r="AM54" s="56">
        <v>7020</v>
      </c>
      <c r="AN54" s="56"/>
      <c r="AO54" s="56"/>
      <c r="AP54" s="56"/>
      <c r="AQ54" s="56"/>
      <c r="AR54" s="56"/>
      <c r="AS54" s="56"/>
      <c r="AT54" s="56"/>
      <c r="AU54" s="56">
        <v>723</v>
      </c>
      <c r="AV54" s="56"/>
      <c r="AW54" s="56"/>
      <c r="AX54" s="56"/>
      <c r="AY54" s="56"/>
      <c r="AZ54" s="56"/>
      <c r="BA54" s="56"/>
      <c r="BB54" s="56"/>
      <c r="BC54" s="56"/>
      <c r="BD54" s="56"/>
      <c r="BE54" s="56"/>
      <c r="BF54" s="104">
        <f t="shared" si="24"/>
        <v>49931</v>
      </c>
      <c r="BG54" s="3">
        <f>'t1'!AS54</f>
        <v>0</v>
      </c>
    </row>
    <row r="55" spans="1:59" ht="13.5" customHeight="1">
      <c r="A55" s="43" t="str">
        <f>'t1'!A55</f>
        <v>fisici con inc. di struttura semplice (rapp. non escl.)</v>
      </c>
      <c r="B55" s="62" t="str">
        <f>'t1'!B55</f>
        <v>SD0N41</v>
      </c>
      <c r="C55" s="152">
        <f t="shared" si="25"/>
        <v>0</v>
      </c>
      <c r="D55" s="152">
        <f t="shared" si="0"/>
        <v>0</v>
      </c>
      <c r="E55" s="152">
        <f t="shared" si="1"/>
        <v>0</v>
      </c>
      <c r="F55" s="152">
        <f t="shared" si="2"/>
        <v>0</v>
      </c>
      <c r="G55" s="150">
        <f t="shared" si="3"/>
        <v>0</v>
      </c>
      <c r="H55" s="153">
        <f t="shared" si="4"/>
        <v>0</v>
      </c>
      <c r="I55" s="153">
        <f t="shared" si="5"/>
        <v>0</v>
      </c>
      <c r="J55" s="153">
        <f t="shared" si="6"/>
        <v>0</v>
      </c>
      <c r="K55" s="153">
        <f t="shared" si="7"/>
        <v>0</v>
      </c>
      <c r="L55" s="153">
        <f t="shared" si="8"/>
        <v>0</v>
      </c>
      <c r="M55" s="153">
        <f t="shared" si="9"/>
        <v>0</v>
      </c>
      <c r="N55" s="153">
        <f t="shared" si="10"/>
        <v>0</v>
      </c>
      <c r="O55" s="153">
        <f t="shared" si="11"/>
        <v>0</v>
      </c>
      <c r="P55" s="153">
        <f t="shared" si="12"/>
        <v>0</v>
      </c>
      <c r="Q55" s="153">
        <f t="shared" si="13"/>
        <v>0</v>
      </c>
      <c r="R55" s="153">
        <f t="shared" si="14"/>
        <v>0</v>
      </c>
      <c r="S55" s="153">
        <f t="shared" si="15"/>
        <v>0</v>
      </c>
      <c r="T55" s="153">
        <f t="shared" si="16"/>
        <v>0</v>
      </c>
      <c r="U55" s="153">
        <f t="shared" si="17"/>
        <v>0</v>
      </c>
      <c r="V55" s="153">
        <f t="shared" si="18"/>
        <v>0</v>
      </c>
      <c r="W55" s="153">
        <f t="shared" si="19"/>
        <v>0</v>
      </c>
      <c r="X55" s="153">
        <f t="shared" si="20"/>
        <v>0</v>
      </c>
      <c r="Y55" s="153">
        <f t="shared" si="21"/>
        <v>0</v>
      </c>
      <c r="Z55" s="153">
        <f t="shared" si="22"/>
        <v>0</v>
      </c>
      <c r="AA55" s="104">
        <f t="shared" si="26"/>
        <v>0</v>
      </c>
      <c r="AB55" s="3">
        <f>'t1'!N55</f>
        <v>0</v>
      </c>
      <c r="AH55" s="55"/>
      <c r="AI55" s="55"/>
      <c r="AJ55" s="55"/>
      <c r="AK55" s="55"/>
      <c r="AL55" s="52"/>
      <c r="AM55" s="56"/>
      <c r="AN55" s="56"/>
      <c r="AO55" s="56"/>
      <c r="AP55" s="56"/>
      <c r="AQ55" s="56"/>
      <c r="AR55" s="56"/>
      <c r="AS55" s="56"/>
      <c r="AT55" s="56"/>
      <c r="AU55" s="56"/>
      <c r="AV55" s="56"/>
      <c r="AW55" s="56"/>
      <c r="AX55" s="56"/>
      <c r="AY55" s="56"/>
      <c r="AZ55" s="56"/>
      <c r="BA55" s="56"/>
      <c r="BB55" s="56"/>
      <c r="BC55" s="56"/>
      <c r="BD55" s="56"/>
      <c r="BE55" s="56"/>
      <c r="BF55" s="104">
        <f t="shared" si="24"/>
        <v>0</v>
      </c>
      <c r="BG55" s="3">
        <f>'t1'!AS55</f>
        <v>0</v>
      </c>
    </row>
    <row r="56" spans="1:59" ht="13.5" customHeight="1">
      <c r="A56" s="43" t="str">
        <f>'t1'!A56</f>
        <v>fisici con altri incar. prof.li (rapp. esclusivo)</v>
      </c>
      <c r="B56" s="62" t="str">
        <f>'t1'!B56</f>
        <v>SD0A41</v>
      </c>
      <c r="C56" s="152">
        <f t="shared" si="25"/>
        <v>2410</v>
      </c>
      <c r="D56" s="152">
        <f t="shared" si="0"/>
        <v>0</v>
      </c>
      <c r="E56" s="152">
        <f t="shared" si="1"/>
        <v>86146</v>
      </c>
      <c r="F56" s="152">
        <f t="shared" si="2"/>
        <v>29243</v>
      </c>
      <c r="G56" s="150">
        <f t="shared" si="3"/>
        <v>10957</v>
      </c>
      <c r="H56" s="153">
        <f t="shared" si="4"/>
        <v>23588</v>
      </c>
      <c r="I56" s="153">
        <f t="shared" si="5"/>
        <v>0</v>
      </c>
      <c r="J56" s="153">
        <f t="shared" si="6"/>
        <v>0</v>
      </c>
      <c r="K56" s="153">
        <f t="shared" si="7"/>
        <v>0</v>
      </c>
      <c r="L56" s="153">
        <f t="shared" si="8"/>
        <v>0</v>
      </c>
      <c r="M56" s="153">
        <f t="shared" si="9"/>
        <v>0</v>
      </c>
      <c r="N56" s="153">
        <f t="shared" si="10"/>
        <v>0</v>
      </c>
      <c r="O56" s="153">
        <f t="shared" si="11"/>
        <v>0</v>
      </c>
      <c r="P56" s="153">
        <f t="shared" si="12"/>
        <v>9106</v>
      </c>
      <c r="Q56" s="153">
        <f t="shared" si="13"/>
        <v>0</v>
      </c>
      <c r="R56" s="153">
        <f t="shared" si="14"/>
        <v>0</v>
      </c>
      <c r="S56" s="153">
        <f t="shared" si="15"/>
        <v>0</v>
      </c>
      <c r="T56" s="153">
        <f t="shared" si="16"/>
        <v>0</v>
      </c>
      <c r="U56" s="153">
        <f t="shared" si="17"/>
        <v>0</v>
      </c>
      <c r="V56" s="153">
        <f t="shared" si="18"/>
        <v>0</v>
      </c>
      <c r="W56" s="153">
        <f t="shared" si="19"/>
        <v>0</v>
      </c>
      <c r="X56" s="153">
        <f t="shared" si="20"/>
        <v>0</v>
      </c>
      <c r="Y56" s="153">
        <f t="shared" si="21"/>
        <v>0</v>
      </c>
      <c r="Z56" s="153">
        <f t="shared" si="22"/>
        <v>0</v>
      </c>
      <c r="AA56" s="104">
        <f t="shared" si="26"/>
        <v>161450</v>
      </c>
      <c r="AB56" s="3">
        <f>'t1'!N56</f>
        <v>1</v>
      </c>
      <c r="AH56" s="55">
        <v>2410</v>
      </c>
      <c r="AI56" s="55"/>
      <c r="AJ56" s="55">
        <v>86146</v>
      </c>
      <c r="AK56" s="55">
        <v>29243</v>
      </c>
      <c r="AL56" s="52">
        <v>10957</v>
      </c>
      <c r="AM56" s="56">
        <v>23588</v>
      </c>
      <c r="AN56" s="56"/>
      <c r="AO56" s="56"/>
      <c r="AP56" s="56"/>
      <c r="AQ56" s="56"/>
      <c r="AR56" s="56"/>
      <c r="AS56" s="56"/>
      <c r="AT56" s="56"/>
      <c r="AU56" s="56">
        <v>9106</v>
      </c>
      <c r="AV56" s="56"/>
      <c r="AW56" s="56"/>
      <c r="AX56" s="56"/>
      <c r="AY56" s="56"/>
      <c r="AZ56" s="56"/>
      <c r="BA56" s="56"/>
      <c r="BB56" s="56"/>
      <c r="BC56" s="56"/>
      <c r="BD56" s="56"/>
      <c r="BE56" s="56"/>
      <c r="BF56" s="104">
        <f t="shared" si="24"/>
        <v>161450</v>
      </c>
      <c r="BG56" s="3">
        <f>'t1'!AS56</f>
        <v>0</v>
      </c>
    </row>
    <row r="57" spans="1:59" ht="13.5" customHeight="1">
      <c r="A57" s="43" t="str">
        <f>'t1'!A57</f>
        <v>fisici con altri incar. prof.li (rapp. non escl.)</v>
      </c>
      <c r="B57" s="62" t="str">
        <f>'t1'!B57</f>
        <v>SD0040</v>
      </c>
      <c r="C57" s="152">
        <f t="shared" si="25"/>
        <v>0</v>
      </c>
      <c r="D57" s="152">
        <f t="shared" si="0"/>
        <v>0</v>
      </c>
      <c r="E57" s="152">
        <f t="shared" si="1"/>
        <v>0</v>
      </c>
      <c r="F57" s="152">
        <f t="shared" si="2"/>
        <v>0</v>
      </c>
      <c r="G57" s="150">
        <f t="shared" si="3"/>
        <v>0</v>
      </c>
      <c r="H57" s="153">
        <f t="shared" si="4"/>
        <v>0</v>
      </c>
      <c r="I57" s="153">
        <f t="shared" si="5"/>
        <v>0</v>
      </c>
      <c r="J57" s="153">
        <f t="shared" si="6"/>
        <v>0</v>
      </c>
      <c r="K57" s="153">
        <f t="shared" si="7"/>
        <v>0</v>
      </c>
      <c r="L57" s="153">
        <f t="shared" si="8"/>
        <v>0</v>
      </c>
      <c r="M57" s="153">
        <f t="shared" si="9"/>
        <v>0</v>
      </c>
      <c r="N57" s="153">
        <f t="shared" si="10"/>
        <v>0</v>
      </c>
      <c r="O57" s="153">
        <f t="shared" si="11"/>
        <v>0</v>
      </c>
      <c r="P57" s="153">
        <f t="shared" si="12"/>
        <v>0</v>
      </c>
      <c r="Q57" s="153">
        <f t="shared" si="13"/>
        <v>0</v>
      </c>
      <c r="R57" s="153">
        <f t="shared" si="14"/>
        <v>0</v>
      </c>
      <c r="S57" s="153">
        <f t="shared" si="15"/>
        <v>0</v>
      </c>
      <c r="T57" s="153">
        <f t="shared" si="16"/>
        <v>0</v>
      </c>
      <c r="U57" s="153">
        <f t="shared" si="17"/>
        <v>0</v>
      </c>
      <c r="V57" s="153">
        <f t="shared" si="18"/>
        <v>0</v>
      </c>
      <c r="W57" s="153">
        <f t="shared" si="19"/>
        <v>0</v>
      </c>
      <c r="X57" s="153">
        <f t="shared" si="20"/>
        <v>0</v>
      </c>
      <c r="Y57" s="153">
        <f t="shared" si="21"/>
        <v>0</v>
      </c>
      <c r="Z57" s="153">
        <f t="shared" si="22"/>
        <v>0</v>
      </c>
      <c r="AA57" s="104">
        <f t="shared" si="26"/>
        <v>0</v>
      </c>
      <c r="AB57" s="3">
        <f>'t1'!N57</f>
        <v>0</v>
      </c>
      <c r="AH57" s="55"/>
      <c r="AI57" s="55"/>
      <c r="AJ57" s="55"/>
      <c r="AK57" s="55"/>
      <c r="AL57" s="52"/>
      <c r="AM57" s="56"/>
      <c r="AN57" s="56"/>
      <c r="AO57" s="56"/>
      <c r="AP57" s="56"/>
      <c r="AQ57" s="56"/>
      <c r="AR57" s="56"/>
      <c r="AS57" s="56"/>
      <c r="AT57" s="56"/>
      <c r="AU57" s="56"/>
      <c r="AV57" s="56"/>
      <c r="AW57" s="56"/>
      <c r="AX57" s="56"/>
      <c r="AY57" s="56"/>
      <c r="AZ57" s="56"/>
      <c r="BA57" s="56"/>
      <c r="BB57" s="56"/>
      <c r="BC57" s="56"/>
      <c r="BD57" s="56"/>
      <c r="BE57" s="56"/>
      <c r="BF57" s="104">
        <f t="shared" si="24"/>
        <v>0</v>
      </c>
      <c r="BG57" s="3">
        <f>'t1'!AS57</f>
        <v>0</v>
      </c>
    </row>
    <row r="58" spans="1:59" ht="13.5" customHeight="1">
      <c r="A58" s="43" t="str">
        <f>'t1'!A58</f>
        <v>fisici a t. determinato (art. 15-septies d.lgs. 502/92)</v>
      </c>
      <c r="B58" s="62" t="str">
        <f>'t1'!B58</f>
        <v>SD0603</v>
      </c>
      <c r="C58" s="152">
        <f t="shared" si="25"/>
        <v>0</v>
      </c>
      <c r="D58" s="152">
        <f t="shared" si="0"/>
        <v>0</v>
      </c>
      <c r="E58" s="152">
        <f t="shared" si="1"/>
        <v>0</v>
      </c>
      <c r="F58" s="152">
        <f t="shared" si="2"/>
        <v>0</v>
      </c>
      <c r="G58" s="150">
        <f t="shared" si="3"/>
        <v>0</v>
      </c>
      <c r="H58" s="153">
        <f t="shared" si="4"/>
        <v>0</v>
      </c>
      <c r="I58" s="153">
        <f t="shared" si="5"/>
        <v>0</v>
      </c>
      <c r="J58" s="153">
        <f t="shared" si="6"/>
        <v>0</v>
      </c>
      <c r="K58" s="153">
        <f t="shared" si="7"/>
        <v>0</v>
      </c>
      <c r="L58" s="153">
        <f t="shared" si="8"/>
        <v>0</v>
      </c>
      <c r="M58" s="153">
        <f t="shared" si="9"/>
        <v>0</v>
      </c>
      <c r="N58" s="153">
        <f t="shared" si="10"/>
        <v>0</v>
      </c>
      <c r="O58" s="153">
        <f t="shared" si="11"/>
        <v>0</v>
      </c>
      <c r="P58" s="153">
        <f t="shared" si="12"/>
        <v>0</v>
      </c>
      <c r="Q58" s="153">
        <f t="shared" si="13"/>
        <v>0</v>
      </c>
      <c r="R58" s="153">
        <f t="shared" si="14"/>
        <v>0</v>
      </c>
      <c r="S58" s="153">
        <f t="shared" si="15"/>
        <v>0</v>
      </c>
      <c r="T58" s="153">
        <f t="shared" si="16"/>
        <v>0</v>
      </c>
      <c r="U58" s="153">
        <f t="shared" si="17"/>
        <v>0</v>
      </c>
      <c r="V58" s="153">
        <f t="shared" si="18"/>
        <v>0</v>
      </c>
      <c r="W58" s="153">
        <f t="shared" si="19"/>
        <v>0</v>
      </c>
      <c r="X58" s="153">
        <f t="shared" si="20"/>
        <v>0</v>
      </c>
      <c r="Y58" s="153">
        <f t="shared" si="21"/>
        <v>0</v>
      </c>
      <c r="Z58" s="153">
        <f t="shared" si="22"/>
        <v>0</v>
      </c>
      <c r="AA58" s="104">
        <f t="shared" si="26"/>
        <v>0</v>
      </c>
      <c r="AB58" s="3">
        <f>'t1'!N58</f>
        <v>0</v>
      </c>
      <c r="AH58" s="55"/>
      <c r="AI58" s="55"/>
      <c r="AJ58" s="55"/>
      <c r="AK58" s="55"/>
      <c r="AL58" s="52"/>
      <c r="AM58" s="56"/>
      <c r="AN58" s="56"/>
      <c r="AO58" s="56"/>
      <c r="AP58" s="56"/>
      <c r="AQ58" s="56"/>
      <c r="AR58" s="56"/>
      <c r="AS58" s="56"/>
      <c r="AT58" s="56"/>
      <c r="AU58" s="56"/>
      <c r="AV58" s="56"/>
      <c r="AW58" s="56"/>
      <c r="AX58" s="56"/>
      <c r="AY58" s="56"/>
      <c r="AZ58" s="56"/>
      <c r="BA58" s="56"/>
      <c r="BB58" s="56"/>
      <c r="BC58" s="56"/>
      <c r="BD58" s="56"/>
      <c r="BE58" s="56"/>
      <c r="BF58" s="104">
        <f t="shared" si="24"/>
        <v>0</v>
      </c>
      <c r="BG58" s="3">
        <f>'t1'!AS58</f>
        <v>0</v>
      </c>
    </row>
    <row r="59" spans="1:59" ht="13.5" customHeight="1">
      <c r="A59" s="43" t="str">
        <f>'t1'!A59</f>
        <v>psicologi con inc. di struttura complessa (rapp. esclusivo)</v>
      </c>
      <c r="B59" s="62" t="str">
        <f>'t1'!B59</f>
        <v>SD0E66</v>
      </c>
      <c r="C59" s="152">
        <f t="shared" si="25"/>
        <v>291</v>
      </c>
      <c r="D59" s="152">
        <f t="shared" si="0"/>
        <v>0</v>
      </c>
      <c r="E59" s="152">
        <f t="shared" si="1"/>
        <v>17052</v>
      </c>
      <c r="F59" s="152">
        <f t="shared" si="2"/>
        <v>12816</v>
      </c>
      <c r="G59" s="150">
        <f t="shared" si="3"/>
        <v>9178</v>
      </c>
      <c r="H59" s="153">
        <f t="shared" si="4"/>
        <v>9120</v>
      </c>
      <c r="I59" s="153">
        <f t="shared" si="5"/>
        <v>0</v>
      </c>
      <c r="J59" s="153">
        <f t="shared" si="6"/>
        <v>0</v>
      </c>
      <c r="K59" s="153">
        <f t="shared" si="7"/>
        <v>0</v>
      </c>
      <c r="L59" s="153">
        <f t="shared" si="8"/>
        <v>0</v>
      </c>
      <c r="M59" s="153">
        <f t="shared" si="9"/>
        <v>0</v>
      </c>
      <c r="N59" s="153">
        <f t="shared" si="10"/>
        <v>0</v>
      </c>
      <c r="O59" s="153">
        <f t="shared" si="11"/>
        <v>0</v>
      </c>
      <c r="P59" s="153">
        <f t="shared" si="12"/>
        <v>0</v>
      </c>
      <c r="Q59" s="153">
        <f t="shared" si="13"/>
        <v>0</v>
      </c>
      <c r="R59" s="153">
        <f t="shared" si="14"/>
        <v>0</v>
      </c>
      <c r="S59" s="153">
        <f t="shared" si="15"/>
        <v>0</v>
      </c>
      <c r="T59" s="153">
        <f t="shared" si="16"/>
        <v>0</v>
      </c>
      <c r="U59" s="153">
        <f t="shared" si="17"/>
        <v>0</v>
      </c>
      <c r="V59" s="153">
        <f t="shared" si="18"/>
        <v>0</v>
      </c>
      <c r="W59" s="153">
        <f t="shared" si="19"/>
        <v>0</v>
      </c>
      <c r="X59" s="153">
        <f t="shared" si="20"/>
        <v>0</v>
      </c>
      <c r="Y59" s="153">
        <f t="shared" si="21"/>
        <v>6876</v>
      </c>
      <c r="Z59" s="153">
        <f t="shared" si="22"/>
        <v>0</v>
      </c>
      <c r="AA59" s="104">
        <f t="shared" si="26"/>
        <v>55333</v>
      </c>
      <c r="AB59" s="3">
        <f>'t1'!N59</f>
        <v>1</v>
      </c>
      <c r="AH59" s="55">
        <v>291</v>
      </c>
      <c r="AI59" s="55"/>
      <c r="AJ59" s="55">
        <v>17052</v>
      </c>
      <c r="AK59" s="55">
        <v>12816</v>
      </c>
      <c r="AL59" s="52">
        <v>9178</v>
      </c>
      <c r="AM59" s="56">
        <v>9120</v>
      </c>
      <c r="AN59" s="56"/>
      <c r="AO59" s="56"/>
      <c r="AP59" s="56"/>
      <c r="AQ59" s="56"/>
      <c r="AR59" s="56"/>
      <c r="AS59" s="56"/>
      <c r="AT59" s="56"/>
      <c r="AU59" s="56"/>
      <c r="AV59" s="56"/>
      <c r="AW59" s="56"/>
      <c r="AX59" s="56"/>
      <c r="AY59" s="56"/>
      <c r="AZ59" s="56"/>
      <c r="BA59" s="56"/>
      <c r="BB59" s="56"/>
      <c r="BC59" s="56"/>
      <c r="BD59" s="56">
        <v>6876</v>
      </c>
      <c r="BE59" s="56"/>
      <c r="BF59" s="104">
        <f t="shared" si="24"/>
        <v>55333</v>
      </c>
      <c r="BG59" s="3">
        <f>'t1'!AS59</f>
        <v>0</v>
      </c>
    </row>
    <row r="60" spans="1:59" ht="13.5" customHeight="1">
      <c r="A60" s="43" t="str">
        <f>'t1'!A60</f>
        <v>psicologi con inc. di struttura complessa (rapp. non escl.)</v>
      </c>
      <c r="B60" s="62" t="str">
        <f>'t1'!B60</f>
        <v>SD0N66</v>
      </c>
      <c r="C60" s="152">
        <f t="shared" si="25"/>
        <v>0</v>
      </c>
      <c r="D60" s="152">
        <f t="shared" si="0"/>
        <v>0</v>
      </c>
      <c r="E60" s="152">
        <f t="shared" si="1"/>
        <v>0</v>
      </c>
      <c r="F60" s="152">
        <f t="shared" si="2"/>
        <v>0</v>
      </c>
      <c r="G60" s="150">
        <f t="shared" si="3"/>
        <v>0</v>
      </c>
      <c r="H60" s="153">
        <f t="shared" si="4"/>
        <v>0</v>
      </c>
      <c r="I60" s="153">
        <f t="shared" si="5"/>
        <v>0</v>
      </c>
      <c r="J60" s="153">
        <f t="shared" si="6"/>
        <v>0</v>
      </c>
      <c r="K60" s="153">
        <f t="shared" si="7"/>
        <v>0</v>
      </c>
      <c r="L60" s="153">
        <f t="shared" si="8"/>
        <v>0</v>
      </c>
      <c r="M60" s="153">
        <f t="shared" si="9"/>
        <v>0</v>
      </c>
      <c r="N60" s="153">
        <f t="shared" si="10"/>
        <v>0</v>
      </c>
      <c r="O60" s="153">
        <f t="shared" si="11"/>
        <v>0</v>
      </c>
      <c r="P60" s="153">
        <f t="shared" si="12"/>
        <v>0</v>
      </c>
      <c r="Q60" s="153">
        <f t="shared" si="13"/>
        <v>0</v>
      </c>
      <c r="R60" s="153">
        <f t="shared" si="14"/>
        <v>0</v>
      </c>
      <c r="S60" s="153">
        <f t="shared" si="15"/>
        <v>0</v>
      </c>
      <c r="T60" s="153">
        <f t="shared" si="16"/>
        <v>0</v>
      </c>
      <c r="U60" s="153">
        <f t="shared" si="17"/>
        <v>0</v>
      </c>
      <c r="V60" s="153">
        <f t="shared" si="18"/>
        <v>0</v>
      </c>
      <c r="W60" s="153">
        <f t="shared" si="19"/>
        <v>0</v>
      </c>
      <c r="X60" s="153">
        <f t="shared" si="20"/>
        <v>0</v>
      </c>
      <c r="Y60" s="153">
        <f t="shared" si="21"/>
        <v>0</v>
      </c>
      <c r="Z60" s="153">
        <f t="shared" si="22"/>
        <v>0</v>
      </c>
      <c r="AA60" s="104">
        <f t="shared" si="26"/>
        <v>0</v>
      </c>
      <c r="AB60" s="3">
        <f>'t1'!N60</f>
        <v>0</v>
      </c>
      <c r="AH60" s="55"/>
      <c r="AI60" s="55"/>
      <c r="AJ60" s="55"/>
      <c r="AK60" s="55"/>
      <c r="AL60" s="52"/>
      <c r="AM60" s="56"/>
      <c r="AN60" s="56"/>
      <c r="AO60" s="56"/>
      <c r="AP60" s="56"/>
      <c r="AQ60" s="56"/>
      <c r="AR60" s="56"/>
      <c r="AS60" s="56"/>
      <c r="AT60" s="56"/>
      <c r="AU60" s="56"/>
      <c r="AV60" s="56"/>
      <c r="AW60" s="56"/>
      <c r="AX60" s="56"/>
      <c r="AY60" s="56"/>
      <c r="AZ60" s="56"/>
      <c r="BA60" s="56"/>
      <c r="BB60" s="56"/>
      <c r="BC60" s="56"/>
      <c r="BD60" s="56"/>
      <c r="BE60" s="56"/>
      <c r="BF60" s="104">
        <f t="shared" si="24"/>
        <v>0</v>
      </c>
      <c r="BG60" s="3">
        <f>'t1'!AS60</f>
        <v>0</v>
      </c>
    </row>
    <row r="61" spans="1:59" ht="13.5" customHeight="1">
      <c r="A61" s="43" t="str">
        <f>'t1'!A61</f>
        <v>psicologi con inc. di struttura semplice (rapp. esclusivo)</v>
      </c>
      <c r="B61" s="62" t="str">
        <f>'t1'!B61</f>
        <v>SD0E65</v>
      </c>
      <c r="C61" s="152">
        <f t="shared" si="25"/>
        <v>0</v>
      </c>
      <c r="D61" s="152">
        <f t="shared" si="0"/>
        <v>0</v>
      </c>
      <c r="E61" s="152">
        <f t="shared" si="1"/>
        <v>0</v>
      </c>
      <c r="F61" s="152">
        <f t="shared" si="2"/>
        <v>0</v>
      </c>
      <c r="G61" s="150">
        <f t="shared" si="3"/>
        <v>0</v>
      </c>
      <c r="H61" s="153">
        <f t="shared" si="4"/>
        <v>0</v>
      </c>
      <c r="I61" s="153">
        <f t="shared" si="5"/>
        <v>0</v>
      </c>
      <c r="J61" s="153">
        <f t="shared" si="6"/>
        <v>0</v>
      </c>
      <c r="K61" s="153">
        <f t="shared" si="7"/>
        <v>0</v>
      </c>
      <c r="L61" s="153">
        <f t="shared" si="8"/>
        <v>0</v>
      </c>
      <c r="M61" s="153">
        <f t="shared" si="9"/>
        <v>0</v>
      </c>
      <c r="N61" s="153">
        <f t="shared" si="10"/>
        <v>0</v>
      </c>
      <c r="O61" s="153">
        <f t="shared" si="11"/>
        <v>0</v>
      </c>
      <c r="P61" s="153">
        <f t="shared" si="12"/>
        <v>0</v>
      </c>
      <c r="Q61" s="153">
        <f t="shared" si="13"/>
        <v>0</v>
      </c>
      <c r="R61" s="153">
        <f t="shared" si="14"/>
        <v>0</v>
      </c>
      <c r="S61" s="153">
        <f t="shared" si="15"/>
        <v>0</v>
      </c>
      <c r="T61" s="153">
        <f t="shared" si="16"/>
        <v>0</v>
      </c>
      <c r="U61" s="153">
        <f t="shared" si="17"/>
        <v>0</v>
      </c>
      <c r="V61" s="153">
        <f t="shared" si="18"/>
        <v>0</v>
      </c>
      <c r="W61" s="153">
        <f t="shared" si="19"/>
        <v>0</v>
      </c>
      <c r="X61" s="153">
        <f t="shared" si="20"/>
        <v>0</v>
      </c>
      <c r="Y61" s="153">
        <f t="shared" si="21"/>
        <v>0</v>
      </c>
      <c r="Z61" s="153">
        <f t="shared" si="22"/>
        <v>0</v>
      </c>
      <c r="AA61" s="104">
        <f t="shared" si="26"/>
        <v>0</v>
      </c>
      <c r="AB61" s="3">
        <f>'t1'!N61</f>
        <v>0</v>
      </c>
      <c r="AH61" s="55"/>
      <c r="AI61" s="55"/>
      <c r="AJ61" s="55"/>
      <c r="AK61" s="55"/>
      <c r="AL61" s="52"/>
      <c r="AM61" s="56"/>
      <c r="AN61" s="56"/>
      <c r="AO61" s="56"/>
      <c r="AP61" s="56"/>
      <c r="AQ61" s="56"/>
      <c r="AR61" s="56"/>
      <c r="AS61" s="56"/>
      <c r="AT61" s="56"/>
      <c r="AU61" s="56"/>
      <c r="AV61" s="56"/>
      <c r="AW61" s="56"/>
      <c r="AX61" s="56"/>
      <c r="AY61" s="56"/>
      <c r="AZ61" s="56"/>
      <c r="BA61" s="56"/>
      <c r="BB61" s="56"/>
      <c r="BC61" s="56"/>
      <c r="BD61" s="56"/>
      <c r="BE61" s="56"/>
      <c r="BF61" s="104">
        <f t="shared" si="24"/>
        <v>0</v>
      </c>
      <c r="BG61" s="3">
        <f>'t1'!AS61</f>
        <v>0</v>
      </c>
    </row>
    <row r="62" spans="1:59" ht="13.5" customHeight="1">
      <c r="A62" s="43" t="str">
        <f>'t1'!A62</f>
        <v>psicologi con inc. di struttura semplice (rapp. non escl.)</v>
      </c>
      <c r="B62" s="62" t="str">
        <f>'t1'!B62</f>
        <v>SD0N65</v>
      </c>
      <c r="C62" s="152">
        <f t="shared" si="25"/>
        <v>0</v>
      </c>
      <c r="D62" s="152">
        <f t="shared" si="0"/>
        <v>0</v>
      </c>
      <c r="E62" s="152">
        <f t="shared" si="1"/>
        <v>0</v>
      </c>
      <c r="F62" s="152">
        <f t="shared" si="2"/>
        <v>0</v>
      </c>
      <c r="G62" s="150">
        <f t="shared" si="3"/>
        <v>0</v>
      </c>
      <c r="H62" s="153">
        <f t="shared" si="4"/>
        <v>0</v>
      </c>
      <c r="I62" s="153">
        <f t="shared" si="5"/>
        <v>0</v>
      </c>
      <c r="J62" s="153">
        <f t="shared" si="6"/>
        <v>0</v>
      </c>
      <c r="K62" s="153">
        <f t="shared" si="7"/>
        <v>0</v>
      </c>
      <c r="L62" s="153">
        <f t="shared" si="8"/>
        <v>0</v>
      </c>
      <c r="M62" s="153">
        <f t="shared" si="9"/>
        <v>0</v>
      </c>
      <c r="N62" s="153">
        <f t="shared" si="10"/>
        <v>0</v>
      </c>
      <c r="O62" s="153">
        <f t="shared" si="11"/>
        <v>0</v>
      </c>
      <c r="P62" s="153">
        <f t="shared" si="12"/>
        <v>0</v>
      </c>
      <c r="Q62" s="153">
        <f t="shared" si="13"/>
        <v>0</v>
      </c>
      <c r="R62" s="153">
        <f t="shared" si="14"/>
        <v>0</v>
      </c>
      <c r="S62" s="153">
        <f t="shared" si="15"/>
        <v>0</v>
      </c>
      <c r="T62" s="153">
        <f t="shared" si="16"/>
        <v>0</v>
      </c>
      <c r="U62" s="153">
        <f t="shared" si="17"/>
        <v>0</v>
      </c>
      <c r="V62" s="153">
        <f t="shared" si="18"/>
        <v>0</v>
      </c>
      <c r="W62" s="153">
        <f t="shared" si="19"/>
        <v>0</v>
      </c>
      <c r="X62" s="153">
        <f t="shared" si="20"/>
        <v>0</v>
      </c>
      <c r="Y62" s="153">
        <f t="shared" si="21"/>
        <v>0</v>
      </c>
      <c r="Z62" s="153">
        <f t="shared" si="22"/>
        <v>0</v>
      </c>
      <c r="AA62" s="104">
        <f t="shared" si="26"/>
        <v>0</v>
      </c>
      <c r="AB62" s="3">
        <f>'t1'!N62</f>
        <v>0</v>
      </c>
      <c r="AH62" s="55"/>
      <c r="AI62" s="55"/>
      <c r="AJ62" s="55"/>
      <c r="AK62" s="55"/>
      <c r="AL62" s="52"/>
      <c r="AM62" s="56"/>
      <c r="AN62" s="56"/>
      <c r="AO62" s="56"/>
      <c r="AP62" s="56"/>
      <c r="AQ62" s="56"/>
      <c r="AR62" s="56"/>
      <c r="AS62" s="56"/>
      <c r="AT62" s="56"/>
      <c r="AU62" s="56"/>
      <c r="AV62" s="56"/>
      <c r="AW62" s="56"/>
      <c r="AX62" s="56"/>
      <c r="AY62" s="56"/>
      <c r="AZ62" s="56"/>
      <c r="BA62" s="56"/>
      <c r="BB62" s="56"/>
      <c r="BC62" s="56"/>
      <c r="BD62" s="56"/>
      <c r="BE62" s="56"/>
      <c r="BF62" s="104">
        <f t="shared" si="24"/>
        <v>0</v>
      </c>
      <c r="BG62" s="3">
        <f>'t1'!AS62</f>
        <v>0</v>
      </c>
    </row>
    <row r="63" spans="1:59" ht="13.5" customHeight="1">
      <c r="A63" s="43" t="str">
        <f>'t1'!A63</f>
        <v>psicologi con altri incar. prof.li (rapp. esclusivo)</v>
      </c>
      <c r="B63" s="62" t="str">
        <f>'t1'!B63</f>
        <v>SD0A65</v>
      </c>
      <c r="C63" s="152">
        <f t="shared" si="25"/>
        <v>23484</v>
      </c>
      <c r="D63" s="152">
        <f t="shared" si="0"/>
        <v>0</v>
      </c>
      <c r="E63" s="152">
        <f t="shared" si="1"/>
        <v>773785</v>
      </c>
      <c r="F63" s="152">
        <f t="shared" si="2"/>
        <v>336483</v>
      </c>
      <c r="G63" s="150">
        <f t="shared" si="3"/>
        <v>165030</v>
      </c>
      <c r="H63" s="153">
        <f t="shared" si="4"/>
        <v>232442</v>
      </c>
      <c r="I63" s="153">
        <f t="shared" si="5"/>
        <v>0</v>
      </c>
      <c r="J63" s="153">
        <f t="shared" si="6"/>
        <v>0</v>
      </c>
      <c r="K63" s="153">
        <f t="shared" si="7"/>
        <v>0</v>
      </c>
      <c r="L63" s="153">
        <f t="shared" si="8"/>
        <v>22826</v>
      </c>
      <c r="M63" s="153">
        <f t="shared" si="9"/>
        <v>0</v>
      </c>
      <c r="N63" s="153">
        <f t="shared" si="10"/>
        <v>0</v>
      </c>
      <c r="O63" s="153">
        <f t="shared" si="11"/>
        <v>0</v>
      </c>
      <c r="P63" s="153">
        <f t="shared" si="12"/>
        <v>9</v>
      </c>
      <c r="Q63" s="153">
        <f t="shared" si="13"/>
        <v>0</v>
      </c>
      <c r="R63" s="153">
        <f t="shared" si="14"/>
        <v>0</v>
      </c>
      <c r="S63" s="153">
        <f t="shared" si="15"/>
        <v>0</v>
      </c>
      <c r="T63" s="153">
        <f t="shared" si="16"/>
        <v>0</v>
      </c>
      <c r="U63" s="153">
        <f t="shared" si="17"/>
        <v>0</v>
      </c>
      <c r="V63" s="153">
        <f t="shared" si="18"/>
        <v>0</v>
      </c>
      <c r="W63" s="153">
        <f t="shared" si="19"/>
        <v>0</v>
      </c>
      <c r="X63" s="153">
        <f t="shared" si="20"/>
        <v>0</v>
      </c>
      <c r="Y63" s="153">
        <f t="shared" si="21"/>
        <v>0</v>
      </c>
      <c r="Z63" s="153">
        <f t="shared" si="22"/>
        <v>0</v>
      </c>
      <c r="AA63" s="104">
        <f t="shared" si="26"/>
        <v>1554059</v>
      </c>
      <c r="AB63" s="3">
        <f>'t1'!N63</f>
        <v>1</v>
      </c>
      <c r="AH63" s="55">
        <v>23484</v>
      </c>
      <c r="AI63" s="55"/>
      <c r="AJ63" s="55">
        <v>773785</v>
      </c>
      <c r="AK63" s="55">
        <v>336483</v>
      </c>
      <c r="AL63" s="52">
        <v>165030</v>
      </c>
      <c r="AM63" s="56">
        <v>232442</v>
      </c>
      <c r="AN63" s="56"/>
      <c r="AO63" s="56"/>
      <c r="AP63" s="56"/>
      <c r="AQ63" s="56">
        <v>22826</v>
      </c>
      <c r="AR63" s="56"/>
      <c r="AS63" s="56"/>
      <c r="AT63" s="56"/>
      <c r="AU63" s="56">
        <v>9</v>
      </c>
      <c r="AV63" s="56"/>
      <c r="AW63" s="56"/>
      <c r="AX63" s="56"/>
      <c r="AY63" s="56"/>
      <c r="AZ63" s="56"/>
      <c r="BA63" s="56"/>
      <c r="BB63" s="56"/>
      <c r="BC63" s="56"/>
      <c r="BD63" s="56"/>
      <c r="BE63" s="56"/>
      <c r="BF63" s="104">
        <f t="shared" si="24"/>
        <v>1554059</v>
      </c>
      <c r="BG63" s="3">
        <f>'t1'!AS63</f>
        <v>0</v>
      </c>
    </row>
    <row r="64" spans="1:59" ht="13.5" customHeight="1">
      <c r="A64" s="43" t="str">
        <f>'t1'!A64</f>
        <v>psicologi con altri incar. prof.li (rapp. non escl.)</v>
      </c>
      <c r="B64" s="62" t="str">
        <f>'t1'!B64</f>
        <v>SD0064</v>
      </c>
      <c r="C64" s="152">
        <f t="shared" si="25"/>
        <v>2008</v>
      </c>
      <c r="D64" s="152">
        <f t="shared" si="0"/>
        <v>0</v>
      </c>
      <c r="E64" s="152">
        <f t="shared" si="1"/>
        <v>0</v>
      </c>
      <c r="F64" s="152">
        <f t="shared" si="2"/>
        <v>0</v>
      </c>
      <c r="G64" s="150">
        <f t="shared" si="3"/>
        <v>0</v>
      </c>
      <c r="H64" s="153">
        <f t="shared" si="4"/>
        <v>0</v>
      </c>
      <c r="I64" s="153">
        <f t="shared" si="5"/>
        <v>0</v>
      </c>
      <c r="J64" s="153">
        <f t="shared" si="6"/>
        <v>0</v>
      </c>
      <c r="K64" s="153">
        <f t="shared" si="7"/>
        <v>0</v>
      </c>
      <c r="L64" s="153">
        <f t="shared" si="8"/>
        <v>0</v>
      </c>
      <c r="M64" s="153">
        <f t="shared" si="9"/>
        <v>0</v>
      </c>
      <c r="N64" s="153">
        <f t="shared" si="10"/>
        <v>0</v>
      </c>
      <c r="O64" s="153">
        <f t="shared" si="11"/>
        <v>0</v>
      </c>
      <c r="P64" s="153">
        <f t="shared" si="12"/>
        <v>0</v>
      </c>
      <c r="Q64" s="153">
        <f t="shared" si="13"/>
        <v>0</v>
      </c>
      <c r="R64" s="153">
        <f t="shared" si="14"/>
        <v>0</v>
      </c>
      <c r="S64" s="153">
        <f t="shared" si="15"/>
        <v>0</v>
      </c>
      <c r="T64" s="153">
        <f t="shared" si="16"/>
        <v>0</v>
      </c>
      <c r="U64" s="153">
        <f t="shared" si="17"/>
        <v>0</v>
      </c>
      <c r="V64" s="153">
        <f t="shared" si="18"/>
        <v>0</v>
      </c>
      <c r="W64" s="153">
        <f t="shared" si="19"/>
        <v>0</v>
      </c>
      <c r="X64" s="153">
        <f t="shared" si="20"/>
        <v>0</v>
      </c>
      <c r="Y64" s="153">
        <f t="shared" si="21"/>
        <v>0</v>
      </c>
      <c r="Z64" s="153">
        <f t="shared" si="22"/>
        <v>0</v>
      </c>
      <c r="AA64" s="104">
        <f t="shared" si="26"/>
        <v>2008</v>
      </c>
      <c r="AB64" s="3">
        <f>'t1'!N64</f>
        <v>1</v>
      </c>
      <c r="AH64" s="55">
        <v>2008</v>
      </c>
      <c r="AI64" s="55"/>
      <c r="AJ64" s="55"/>
      <c r="AK64" s="55"/>
      <c r="AL64" s="52"/>
      <c r="AM64" s="56"/>
      <c r="AN64" s="56"/>
      <c r="AO64" s="56"/>
      <c r="AP64" s="56"/>
      <c r="AQ64" s="56"/>
      <c r="AR64" s="56"/>
      <c r="AS64" s="56"/>
      <c r="AT64" s="56"/>
      <c r="AU64" s="56"/>
      <c r="AV64" s="56"/>
      <c r="AW64" s="56"/>
      <c r="AX64" s="56"/>
      <c r="AY64" s="56"/>
      <c r="AZ64" s="56"/>
      <c r="BA64" s="56"/>
      <c r="BB64" s="56"/>
      <c r="BC64" s="56"/>
      <c r="BD64" s="56"/>
      <c r="BE64" s="56"/>
      <c r="BF64" s="104">
        <f t="shared" si="24"/>
        <v>2008</v>
      </c>
      <c r="BG64" s="3">
        <f>'t1'!AS64</f>
        <v>0</v>
      </c>
    </row>
    <row r="65" spans="1:59" ht="13.5" customHeight="1">
      <c r="A65" s="43" t="str">
        <f>'t1'!A65</f>
        <v>psicologi a t. determinato (art. 15-septies d.lgs. 502/92)</v>
      </c>
      <c r="B65" s="62" t="str">
        <f>'t1'!B65</f>
        <v>SD0604</v>
      </c>
      <c r="C65" s="152">
        <f t="shared" si="25"/>
        <v>291</v>
      </c>
      <c r="D65" s="152">
        <f t="shared" si="0"/>
        <v>0</v>
      </c>
      <c r="E65" s="152">
        <f t="shared" si="1"/>
        <v>0</v>
      </c>
      <c r="F65" s="152">
        <f t="shared" si="2"/>
        <v>2644</v>
      </c>
      <c r="G65" s="150">
        <f t="shared" si="3"/>
        <v>14253</v>
      </c>
      <c r="H65" s="153">
        <f t="shared" si="4"/>
        <v>7800</v>
      </c>
      <c r="I65" s="153">
        <f t="shared" si="5"/>
        <v>0</v>
      </c>
      <c r="J65" s="153">
        <f t="shared" si="6"/>
        <v>0</v>
      </c>
      <c r="K65" s="153">
        <f t="shared" si="7"/>
        <v>0</v>
      </c>
      <c r="L65" s="153">
        <f t="shared" si="8"/>
        <v>0</v>
      </c>
      <c r="M65" s="153">
        <f t="shared" si="9"/>
        <v>0</v>
      </c>
      <c r="N65" s="153">
        <f t="shared" si="10"/>
        <v>0</v>
      </c>
      <c r="O65" s="153">
        <f t="shared" si="11"/>
        <v>0</v>
      </c>
      <c r="P65" s="153">
        <f t="shared" si="12"/>
        <v>0</v>
      </c>
      <c r="Q65" s="153">
        <f t="shared" si="13"/>
        <v>0</v>
      </c>
      <c r="R65" s="153">
        <f t="shared" si="14"/>
        <v>0</v>
      </c>
      <c r="S65" s="153">
        <f t="shared" si="15"/>
        <v>0</v>
      </c>
      <c r="T65" s="153">
        <f t="shared" si="16"/>
        <v>0</v>
      </c>
      <c r="U65" s="153">
        <f t="shared" si="17"/>
        <v>0</v>
      </c>
      <c r="V65" s="153">
        <f t="shared" si="18"/>
        <v>0</v>
      </c>
      <c r="W65" s="153">
        <f t="shared" si="19"/>
        <v>0</v>
      </c>
      <c r="X65" s="153">
        <f t="shared" si="20"/>
        <v>0</v>
      </c>
      <c r="Y65" s="153">
        <f t="shared" si="21"/>
        <v>0</v>
      </c>
      <c r="Z65" s="153">
        <f t="shared" si="22"/>
        <v>0</v>
      </c>
      <c r="AA65" s="104">
        <f t="shared" si="26"/>
        <v>24988</v>
      </c>
      <c r="AB65" s="3">
        <f>'t1'!N65</f>
        <v>1</v>
      </c>
      <c r="AH65" s="55">
        <v>291</v>
      </c>
      <c r="AI65" s="55"/>
      <c r="AJ65" s="55"/>
      <c r="AK65" s="55">
        <v>2644</v>
      </c>
      <c r="AL65" s="52">
        <v>14253</v>
      </c>
      <c r="AM65" s="56">
        <v>7800</v>
      </c>
      <c r="AN65" s="56"/>
      <c r="AO65" s="56"/>
      <c r="AP65" s="56"/>
      <c r="AQ65" s="56"/>
      <c r="AR65" s="56"/>
      <c r="AS65" s="56"/>
      <c r="AT65" s="56"/>
      <c r="AU65" s="56"/>
      <c r="AV65" s="56"/>
      <c r="AW65" s="56"/>
      <c r="AX65" s="56"/>
      <c r="AY65" s="56"/>
      <c r="AZ65" s="56"/>
      <c r="BA65" s="56"/>
      <c r="BB65" s="56"/>
      <c r="BC65" s="56"/>
      <c r="BD65" s="56"/>
      <c r="BE65" s="56"/>
      <c r="BF65" s="104">
        <f t="shared" si="24"/>
        <v>24988</v>
      </c>
      <c r="BG65" s="3">
        <f>'t1'!AS65</f>
        <v>0</v>
      </c>
    </row>
    <row r="66" spans="1:59" ht="13.5" customHeight="1">
      <c r="A66" s="43" t="str">
        <f>'t1'!A66</f>
        <v>dirigente delle professioni sanitarie</v>
      </c>
      <c r="B66" s="62" t="str">
        <f>'t1'!B66</f>
        <v>SD0483</v>
      </c>
      <c r="C66" s="152">
        <f t="shared" si="25"/>
        <v>2469</v>
      </c>
      <c r="D66" s="152">
        <f t="shared" si="0"/>
        <v>3419</v>
      </c>
      <c r="E66" s="152">
        <f t="shared" si="1"/>
        <v>0</v>
      </c>
      <c r="F66" s="152">
        <f t="shared" si="2"/>
        <v>13765</v>
      </c>
      <c r="G66" s="150">
        <f t="shared" si="3"/>
        <v>95220</v>
      </c>
      <c r="H66" s="153">
        <f t="shared" si="4"/>
        <v>26618</v>
      </c>
      <c r="I66" s="153">
        <f t="shared" si="5"/>
        <v>0</v>
      </c>
      <c r="J66" s="153">
        <f t="shared" si="6"/>
        <v>0</v>
      </c>
      <c r="K66" s="153">
        <f t="shared" si="7"/>
        <v>12718</v>
      </c>
      <c r="L66" s="153">
        <f t="shared" si="8"/>
        <v>0</v>
      </c>
      <c r="M66" s="153">
        <f t="shared" si="9"/>
        <v>0</v>
      </c>
      <c r="N66" s="153">
        <f t="shared" si="10"/>
        <v>0</v>
      </c>
      <c r="O66" s="153">
        <f t="shared" si="11"/>
        <v>5290</v>
      </c>
      <c r="P66" s="153">
        <f t="shared" si="12"/>
        <v>0</v>
      </c>
      <c r="Q66" s="153">
        <f t="shared" si="13"/>
        <v>0</v>
      </c>
      <c r="R66" s="153">
        <f t="shared" si="14"/>
        <v>0</v>
      </c>
      <c r="S66" s="153">
        <f t="shared" si="15"/>
        <v>0</v>
      </c>
      <c r="T66" s="153">
        <f t="shared" si="16"/>
        <v>0</v>
      </c>
      <c r="U66" s="153">
        <f t="shared" si="17"/>
        <v>0</v>
      </c>
      <c r="V66" s="153">
        <f t="shared" si="18"/>
        <v>0</v>
      </c>
      <c r="W66" s="153">
        <f t="shared" si="19"/>
        <v>0</v>
      </c>
      <c r="X66" s="153">
        <f t="shared" si="20"/>
        <v>0</v>
      </c>
      <c r="Y66" s="153">
        <f t="shared" si="21"/>
        <v>2764</v>
      </c>
      <c r="Z66" s="153">
        <f t="shared" si="22"/>
        <v>5743</v>
      </c>
      <c r="AA66" s="104">
        <f t="shared" si="26"/>
        <v>168006</v>
      </c>
      <c r="AB66" s="3">
        <f>'t1'!N66</f>
        <v>1</v>
      </c>
      <c r="AH66" s="55">
        <v>2469</v>
      </c>
      <c r="AI66" s="55">
        <v>3419</v>
      </c>
      <c r="AJ66" s="55"/>
      <c r="AK66" s="55">
        <v>13765</v>
      </c>
      <c r="AL66" s="52">
        <v>95220</v>
      </c>
      <c r="AM66" s="56">
        <v>26618</v>
      </c>
      <c r="AN66" s="56"/>
      <c r="AO66" s="56"/>
      <c r="AP66" s="56">
        <v>12718</v>
      </c>
      <c r="AQ66" s="56"/>
      <c r="AR66" s="56"/>
      <c r="AS66" s="56"/>
      <c r="AT66" s="56">
        <v>5290</v>
      </c>
      <c r="AU66" s="56"/>
      <c r="AV66" s="56"/>
      <c r="AW66" s="56"/>
      <c r="AX66" s="56"/>
      <c r="AY66" s="56"/>
      <c r="AZ66" s="56"/>
      <c r="BA66" s="56"/>
      <c r="BB66" s="56"/>
      <c r="BC66" s="56"/>
      <c r="BD66" s="56">
        <v>2764</v>
      </c>
      <c r="BE66" s="56">
        <v>5743</v>
      </c>
      <c r="BF66" s="104">
        <f t="shared" si="24"/>
        <v>168006</v>
      </c>
      <c r="BG66" s="3">
        <f>'t1'!AS66</f>
        <v>0</v>
      </c>
    </row>
    <row r="67" spans="1:59" ht="13.5" customHeight="1">
      <c r="A67" s="43" t="str">
        <f>'t1'!A67</f>
        <v>dir. prof. sanitarie a t. det.(art. 15-septies dlgs 502/92)</v>
      </c>
      <c r="B67" s="62" t="str">
        <f>'t1'!B67</f>
        <v>SD048A</v>
      </c>
      <c r="C67" s="152">
        <f t="shared" si="25"/>
        <v>291</v>
      </c>
      <c r="D67" s="152">
        <f t="shared" si="0"/>
        <v>0</v>
      </c>
      <c r="E67" s="152">
        <f t="shared" si="1"/>
        <v>0</v>
      </c>
      <c r="F67" s="152">
        <f t="shared" si="2"/>
        <v>673</v>
      </c>
      <c r="G67" s="150">
        <f t="shared" si="3"/>
        <v>12250</v>
      </c>
      <c r="H67" s="153">
        <f t="shared" si="4"/>
        <v>0</v>
      </c>
      <c r="I67" s="153">
        <f t="shared" si="5"/>
        <v>0</v>
      </c>
      <c r="J67" s="153">
        <f t="shared" si="6"/>
        <v>0</v>
      </c>
      <c r="K67" s="153">
        <f t="shared" si="7"/>
        <v>0</v>
      </c>
      <c r="L67" s="153">
        <f t="shared" si="8"/>
        <v>0</v>
      </c>
      <c r="M67" s="153">
        <f t="shared" si="9"/>
        <v>0</v>
      </c>
      <c r="N67" s="153">
        <f t="shared" si="10"/>
        <v>0</v>
      </c>
      <c r="O67" s="153">
        <f t="shared" si="11"/>
        <v>2147</v>
      </c>
      <c r="P67" s="153">
        <f t="shared" si="12"/>
        <v>0</v>
      </c>
      <c r="Q67" s="153">
        <f t="shared" si="13"/>
        <v>0</v>
      </c>
      <c r="R67" s="153">
        <f t="shared" si="14"/>
        <v>0</v>
      </c>
      <c r="S67" s="153">
        <f t="shared" si="15"/>
        <v>0</v>
      </c>
      <c r="T67" s="153">
        <f t="shared" si="16"/>
        <v>0</v>
      </c>
      <c r="U67" s="153">
        <f t="shared" si="17"/>
        <v>0</v>
      </c>
      <c r="V67" s="153">
        <f t="shared" si="18"/>
        <v>0</v>
      </c>
      <c r="W67" s="153">
        <f t="shared" si="19"/>
        <v>0</v>
      </c>
      <c r="X67" s="153">
        <f t="shared" si="20"/>
        <v>0</v>
      </c>
      <c r="Y67" s="153">
        <f t="shared" si="21"/>
        <v>0</v>
      </c>
      <c r="Z67" s="153">
        <f t="shared" si="22"/>
        <v>0</v>
      </c>
      <c r="AA67" s="104">
        <f t="shared" si="26"/>
        <v>15361</v>
      </c>
      <c r="AB67" s="3">
        <f>'t1'!N67</f>
        <v>1</v>
      </c>
      <c r="AH67" s="55">
        <v>291</v>
      </c>
      <c r="AI67" s="55"/>
      <c r="AJ67" s="55"/>
      <c r="AK67" s="55">
        <v>673</v>
      </c>
      <c r="AL67" s="52">
        <v>12250</v>
      </c>
      <c r="AM67" s="56"/>
      <c r="AN67" s="56"/>
      <c r="AO67" s="56"/>
      <c r="AP67" s="56"/>
      <c r="AQ67" s="56"/>
      <c r="AR67" s="56"/>
      <c r="AS67" s="56"/>
      <c r="AT67" s="56">
        <v>2147</v>
      </c>
      <c r="AU67" s="56"/>
      <c r="AV67" s="56"/>
      <c r="AW67" s="56"/>
      <c r="AX67" s="56"/>
      <c r="AY67" s="56"/>
      <c r="AZ67" s="56"/>
      <c r="BA67" s="56"/>
      <c r="BB67" s="56"/>
      <c r="BC67" s="56"/>
      <c r="BD67" s="56"/>
      <c r="BE67" s="56"/>
      <c r="BF67" s="104">
        <f t="shared" si="24"/>
        <v>15361</v>
      </c>
      <c r="BG67" s="3">
        <f>'t1'!AS67</f>
        <v>0</v>
      </c>
    </row>
    <row r="68" spans="1:59" ht="13.5" customHeight="1">
      <c r="A68" s="43" t="str">
        <f>'t1'!A68</f>
        <v>coll.re prof.le sanitario - pers. infer. esperto - ds</v>
      </c>
      <c r="B68" s="62" t="str">
        <f>'t1'!B68</f>
        <v>S18023</v>
      </c>
      <c r="C68" s="152">
        <f t="shared" si="25"/>
        <v>35181</v>
      </c>
      <c r="D68" s="152">
        <f t="shared" si="0"/>
        <v>0</v>
      </c>
      <c r="E68" s="152">
        <f t="shared" si="1"/>
        <v>0</v>
      </c>
      <c r="F68" s="152">
        <f t="shared" si="2"/>
        <v>0</v>
      </c>
      <c r="G68" s="150">
        <f t="shared" si="3"/>
        <v>0</v>
      </c>
      <c r="H68" s="153">
        <f t="shared" si="4"/>
        <v>0</v>
      </c>
      <c r="I68" s="153">
        <f t="shared" si="5"/>
        <v>0</v>
      </c>
      <c r="J68" s="153">
        <f t="shared" si="6"/>
        <v>78056</v>
      </c>
      <c r="K68" s="153">
        <f t="shared" si="7"/>
        <v>0</v>
      </c>
      <c r="L68" s="153">
        <f t="shared" si="8"/>
        <v>14856</v>
      </c>
      <c r="M68" s="153">
        <f t="shared" si="9"/>
        <v>0</v>
      </c>
      <c r="N68" s="153">
        <f t="shared" si="10"/>
        <v>0</v>
      </c>
      <c r="O68" s="153">
        <f t="shared" si="11"/>
        <v>28921</v>
      </c>
      <c r="P68" s="153">
        <f t="shared" si="12"/>
        <v>19338</v>
      </c>
      <c r="Q68" s="153">
        <f t="shared" si="13"/>
        <v>356585</v>
      </c>
      <c r="R68" s="153">
        <f t="shared" si="14"/>
        <v>501438</v>
      </c>
      <c r="S68" s="153">
        <f t="shared" si="15"/>
        <v>0</v>
      </c>
      <c r="T68" s="153">
        <f t="shared" si="16"/>
        <v>0</v>
      </c>
      <c r="U68" s="153">
        <f t="shared" si="17"/>
        <v>327266</v>
      </c>
      <c r="V68" s="153">
        <f t="shared" si="18"/>
        <v>0</v>
      </c>
      <c r="W68" s="153">
        <f t="shared" si="19"/>
        <v>0</v>
      </c>
      <c r="X68" s="153">
        <f t="shared" si="20"/>
        <v>0</v>
      </c>
      <c r="Y68" s="153">
        <f t="shared" si="21"/>
        <v>152697</v>
      </c>
      <c r="Z68" s="153">
        <f t="shared" si="22"/>
        <v>55634</v>
      </c>
      <c r="AA68" s="104">
        <f t="shared" si="26"/>
        <v>1569972</v>
      </c>
      <c r="AB68" s="3">
        <f>'t1'!N68</f>
        <v>1</v>
      </c>
      <c r="AH68" s="55">
        <v>35181</v>
      </c>
      <c r="AI68" s="55"/>
      <c r="AJ68" s="55"/>
      <c r="AK68" s="55"/>
      <c r="AL68" s="52"/>
      <c r="AM68" s="56"/>
      <c r="AN68" s="56"/>
      <c r="AO68" s="56">
        <v>78056</v>
      </c>
      <c r="AP68" s="56"/>
      <c r="AQ68" s="56">
        <v>14856</v>
      </c>
      <c r="AR68" s="56"/>
      <c r="AS68" s="56"/>
      <c r="AT68" s="56">
        <v>28921</v>
      </c>
      <c r="AU68" s="56">
        <v>19338</v>
      </c>
      <c r="AV68" s="56">
        <v>356585</v>
      </c>
      <c r="AW68" s="56">
        <v>501438</v>
      </c>
      <c r="AX68" s="56"/>
      <c r="AY68" s="56"/>
      <c r="AZ68" s="56">
        <v>327266</v>
      </c>
      <c r="BA68" s="56"/>
      <c r="BB68" s="56"/>
      <c r="BC68" s="56"/>
      <c r="BD68" s="56">
        <v>152697</v>
      </c>
      <c r="BE68" s="56">
        <v>55634</v>
      </c>
      <c r="BF68" s="104">
        <f t="shared" si="24"/>
        <v>1569972</v>
      </c>
      <c r="BG68" s="3">
        <f>'t1'!AS68</f>
        <v>0</v>
      </c>
    </row>
    <row r="69" spans="1:59" ht="13.5" customHeight="1">
      <c r="A69" s="43" t="str">
        <f>'t1'!A69</f>
        <v>coll.re prof.le sanitario - pers. infer. - d</v>
      </c>
      <c r="B69" s="62" t="str">
        <f>'t1'!B69</f>
        <v>S16020</v>
      </c>
      <c r="C69" s="152">
        <f t="shared" si="25"/>
        <v>519149</v>
      </c>
      <c r="D69" s="152">
        <f t="shared" si="0"/>
        <v>0</v>
      </c>
      <c r="E69" s="152">
        <f t="shared" si="1"/>
        <v>0</v>
      </c>
      <c r="F69" s="152">
        <f t="shared" si="2"/>
        <v>0</v>
      </c>
      <c r="G69" s="150">
        <f t="shared" si="3"/>
        <v>0</v>
      </c>
      <c r="H69" s="153">
        <f t="shared" si="4"/>
        <v>0</v>
      </c>
      <c r="I69" s="153">
        <f t="shared" si="5"/>
        <v>0</v>
      </c>
      <c r="J69" s="153">
        <f t="shared" si="6"/>
        <v>1258058</v>
      </c>
      <c r="K69" s="153">
        <f t="shared" si="7"/>
        <v>0</v>
      </c>
      <c r="L69" s="153">
        <f t="shared" si="8"/>
        <v>668965</v>
      </c>
      <c r="M69" s="153">
        <f t="shared" si="9"/>
        <v>0</v>
      </c>
      <c r="N69" s="153">
        <f t="shared" si="10"/>
        <v>0</v>
      </c>
      <c r="O69" s="153">
        <f t="shared" si="11"/>
        <v>382581</v>
      </c>
      <c r="P69" s="153">
        <f t="shared" si="12"/>
        <v>5351016</v>
      </c>
      <c r="Q69" s="153">
        <f t="shared" si="13"/>
        <v>44639</v>
      </c>
      <c r="R69" s="153">
        <f t="shared" si="14"/>
        <v>4949919</v>
      </c>
      <c r="S69" s="153">
        <f t="shared" si="15"/>
        <v>0</v>
      </c>
      <c r="T69" s="153">
        <f t="shared" si="16"/>
        <v>0</v>
      </c>
      <c r="U69" s="153">
        <f t="shared" si="17"/>
        <v>56931</v>
      </c>
      <c r="V69" s="153">
        <f t="shared" si="18"/>
        <v>0</v>
      </c>
      <c r="W69" s="153">
        <f t="shared" si="19"/>
        <v>0</v>
      </c>
      <c r="X69" s="153">
        <f t="shared" si="20"/>
        <v>0</v>
      </c>
      <c r="Y69" s="153">
        <f t="shared" si="21"/>
        <v>3069938</v>
      </c>
      <c r="Z69" s="153">
        <f t="shared" si="22"/>
        <v>746950</v>
      </c>
      <c r="AA69" s="104">
        <f t="shared" si="26"/>
        <v>17048146</v>
      </c>
      <c r="AB69" s="3">
        <f>'t1'!N69</f>
        <v>1</v>
      </c>
      <c r="AH69" s="55">
        <v>519149</v>
      </c>
      <c r="AI69" s="55"/>
      <c r="AJ69" s="55"/>
      <c r="AK69" s="55"/>
      <c r="AL69" s="52"/>
      <c r="AM69" s="56"/>
      <c r="AN69" s="56"/>
      <c r="AO69" s="56">
        <v>1258058</v>
      </c>
      <c r="AP69" s="56"/>
      <c r="AQ69" s="56">
        <v>668965</v>
      </c>
      <c r="AR69" s="56"/>
      <c r="AS69" s="56"/>
      <c r="AT69" s="56">
        <v>382581</v>
      </c>
      <c r="AU69" s="56">
        <v>5351016</v>
      </c>
      <c r="AV69" s="56">
        <v>44639</v>
      </c>
      <c r="AW69" s="56">
        <v>4949919</v>
      </c>
      <c r="AX69" s="56"/>
      <c r="AY69" s="56"/>
      <c r="AZ69" s="56">
        <v>56931</v>
      </c>
      <c r="BA69" s="56"/>
      <c r="BB69" s="56"/>
      <c r="BC69" s="56"/>
      <c r="BD69" s="56">
        <v>3069938</v>
      </c>
      <c r="BE69" s="56">
        <v>746950</v>
      </c>
      <c r="BF69" s="104">
        <f t="shared" si="24"/>
        <v>17048146</v>
      </c>
      <c r="BG69" s="3">
        <f>'t1'!AS69</f>
        <v>0</v>
      </c>
    </row>
    <row r="70" spans="1:59" ht="13.5" customHeight="1">
      <c r="A70" s="43" t="str">
        <f>'t1'!A70</f>
        <v>oper.re prof.le sanitario pers. inferm. - c</v>
      </c>
      <c r="B70" s="62" t="str">
        <f>'t1'!B70</f>
        <v>S14056</v>
      </c>
      <c r="C70" s="152">
        <f t="shared" si="25"/>
        <v>337</v>
      </c>
      <c r="D70" s="152">
        <f aca="true" t="shared" si="27" ref="D70:D133">ROUND(AI70,0)</f>
        <v>0</v>
      </c>
      <c r="E70" s="152">
        <f aca="true" t="shared" si="28" ref="E70:E133">ROUND(AJ70,0)</f>
        <v>0</v>
      </c>
      <c r="F70" s="152">
        <f aca="true" t="shared" si="29" ref="F70:F133">ROUND(AK70,0)</f>
        <v>0</v>
      </c>
      <c r="G70" s="150">
        <f aca="true" t="shared" si="30" ref="G70:G133">ROUND(AL70,0)</f>
        <v>0</v>
      </c>
      <c r="H70" s="153">
        <f aca="true" t="shared" si="31" ref="H70:H133">ROUND(AM70,0)</f>
        <v>0</v>
      </c>
      <c r="I70" s="153">
        <f aca="true" t="shared" si="32" ref="I70:I133">ROUND(AN70,0)</f>
        <v>0</v>
      </c>
      <c r="J70" s="153">
        <f aca="true" t="shared" si="33" ref="J70:J133">ROUND(AO70,0)</f>
        <v>0</v>
      </c>
      <c r="K70" s="153">
        <f aca="true" t="shared" si="34" ref="K70:K133">ROUND(AP70,0)</f>
        <v>0</v>
      </c>
      <c r="L70" s="153">
        <f aca="true" t="shared" si="35" ref="L70:L133">ROUND(AQ70,0)</f>
        <v>0</v>
      </c>
      <c r="M70" s="153">
        <f aca="true" t="shared" si="36" ref="M70:M133">ROUND(AR70,0)</f>
        <v>0</v>
      </c>
      <c r="N70" s="153">
        <f aca="true" t="shared" si="37" ref="N70:N133">ROUND(AS70,0)</f>
        <v>0</v>
      </c>
      <c r="O70" s="153">
        <f aca="true" t="shared" si="38" ref="O70:O133">ROUND(AT70,0)</f>
        <v>0</v>
      </c>
      <c r="P70" s="153">
        <f aca="true" t="shared" si="39" ref="P70:P133">ROUND(AU70,0)</f>
        <v>0</v>
      </c>
      <c r="Q70" s="153">
        <f aca="true" t="shared" si="40" ref="Q70:Q133">ROUND(AV70,0)</f>
        <v>0</v>
      </c>
      <c r="R70" s="153">
        <f aca="true" t="shared" si="41" ref="R70:R133">ROUND(AW70,0)</f>
        <v>3441</v>
      </c>
      <c r="S70" s="153">
        <f aca="true" t="shared" si="42" ref="S70:S133">ROUND(AX70,0)</f>
        <v>0</v>
      </c>
      <c r="T70" s="153">
        <f aca="true" t="shared" si="43" ref="T70:T133">ROUND(AY70,0)</f>
        <v>0</v>
      </c>
      <c r="U70" s="153">
        <f aca="true" t="shared" si="44" ref="U70:U133">ROUND(AZ70,0)</f>
        <v>0</v>
      </c>
      <c r="V70" s="153">
        <f aca="true" t="shared" si="45" ref="V70:V133">ROUND(BA70,0)</f>
        <v>0</v>
      </c>
      <c r="W70" s="153">
        <f aca="true" t="shared" si="46" ref="W70:W133">ROUND(BB70,0)</f>
        <v>0</v>
      </c>
      <c r="X70" s="153">
        <f aca="true" t="shared" si="47" ref="X70:X133">ROUND(BC70,0)</f>
        <v>0</v>
      </c>
      <c r="Y70" s="153">
        <f aca="true" t="shared" si="48" ref="Y70:Y133">ROUND(BD70,0)</f>
        <v>706</v>
      </c>
      <c r="Z70" s="153">
        <f aca="true" t="shared" si="49" ref="Z70:Z133">ROUND(BE70,0)</f>
        <v>0</v>
      </c>
      <c r="AA70" s="104">
        <f aca="true" t="shared" si="50" ref="AA70:AA101">SUM(C70:Z70)</f>
        <v>4484</v>
      </c>
      <c r="AB70" s="3">
        <f>'t1'!N70</f>
        <v>1</v>
      </c>
      <c r="AH70" s="55">
        <v>337</v>
      </c>
      <c r="AI70" s="55"/>
      <c r="AJ70" s="55"/>
      <c r="AK70" s="55"/>
      <c r="AL70" s="52"/>
      <c r="AM70" s="56"/>
      <c r="AN70" s="56"/>
      <c r="AO70" s="56"/>
      <c r="AP70" s="56"/>
      <c r="AQ70" s="56"/>
      <c r="AR70" s="56"/>
      <c r="AS70" s="56"/>
      <c r="AT70" s="56"/>
      <c r="AU70" s="56"/>
      <c r="AV70" s="56"/>
      <c r="AW70" s="56">
        <v>3441</v>
      </c>
      <c r="AX70" s="56"/>
      <c r="AY70" s="56"/>
      <c r="AZ70" s="56"/>
      <c r="BA70" s="56"/>
      <c r="BB70" s="56"/>
      <c r="BC70" s="56"/>
      <c r="BD70" s="56">
        <v>706</v>
      </c>
      <c r="BE70" s="56"/>
      <c r="BF70" s="104">
        <f aca="true" t="shared" si="51" ref="BF70:BF133">SUM(AH70:BE70)</f>
        <v>4484</v>
      </c>
      <c r="BG70" s="3">
        <f>'t1'!AS70</f>
        <v>0</v>
      </c>
    </row>
    <row r="71" spans="1:59" ht="13.5" customHeight="1">
      <c r="A71" s="43" t="str">
        <f>'t1'!A71</f>
        <v>oper.re prof.le di ii cat.pers. inferm.  esperto-c</v>
      </c>
      <c r="B71" s="62" t="str">
        <f>'t1'!B71</f>
        <v>S14E52</v>
      </c>
      <c r="C71" s="152">
        <f aca="true" t="shared" si="52" ref="C71:C134">ROUND(AH71,0)</f>
        <v>223</v>
      </c>
      <c r="D71" s="152">
        <f t="shared" si="27"/>
        <v>0</v>
      </c>
      <c r="E71" s="152">
        <f t="shared" si="28"/>
        <v>0</v>
      </c>
      <c r="F71" s="152">
        <f t="shared" si="29"/>
        <v>0</v>
      </c>
      <c r="G71" s="150">
        <f t="shared" si="30"/>
        <v>0</v>
      </c>
      <c r="H71" s="153">
        <f t="shared" si="31"/>
        <v>0</v>
      </c>
      <c r="I71" s="153">
        <f t="shared" si="32"/>
        <v>0</v>
      </c>
      <c r="J71" s="153">
        <f t="shared" si="33"/>
        <v>1062</v>
      </c>
      <c r="K71" s="153">
        <f t="shared" si="34"/>
        <v>0</v>
      </c>
      <c r="L71" s="153">
        <f t="shared" si="35"/>
        <v>0</v>
      </c>
      <c r="M71" s="153">
        <f t="shared" si="36"/>
        <v>0</v>
      </c>
      <c r="N71" s="153">
        <f t="shared" si="37"/>
        <v>0</v>
      </c>
      <c r="O71" s="153">
        <f t="shared" si="38"/>
        <v>0</v>
      </c>
      <c r="P71" s="153">
        <f t="shared" si="39"/>
        <v>0</v>
      </c>
      <c r="Q71" s="153">
        <f t="shared" si="40"/>
        <v>0</v>
      </c>
      <c r="R71" s="153">
        <f t="shared" si="41"/>
        <v>2313</v>
      </c>
      <c r="S71" s="153">
        <f t="shared" si="42"/>
        <v>0</v>
      </c>
      <c r="T71" s="153">
        <f t="shared" si="43"/>
        <v>0</v>
      </c>
      <c r="U71" s="153">
        <f t="shared" si="44"/>
        <v>0</v>
      </c>
      <c r="V71" s="153">
        <f t="shared" si="45"/>
        <v>0</v>
      </c>
      <c r="W71" s="153">
        <f t="shared" si="46"/>
        <v>0</v>
      </c>
      <c r="X71" s="153">
        <f t="shared" si="47"/>
        <v>0</v>
      </c>
      <c r="Y71" s="153">
        <f t="shared" si="48"/>
        <v>641</v>
      </c>
      <c r="Z71" s="153">
        <f t="shared" si="49"/>
        <v>0</v>
      </c>
      <c r="AA71" s="104">
        <f t="shared" si="50"/>
        <v>4239</v>
      </c>
      <c r="AB71" s="3">
        <f>'t1'!N71</f>
        <v>1</v>
      </c>
      <c r="AH71" s="55">
        <v>223</v>
      </c>
      <c r="AI71" s="55"/>
      <c r="AJ71" s="55"/>
      <c r="AK71" s="55"/>
      <c r="AL71" s="52"/>
      <c r="AM71" s="56"/>
      <c r="AN71" s="56"/>
      <c r="AO71" s="56">
        <v>1062</v>
      </c>
      <c r="AP71" s="56"/>
      <c r="AQ71" s="56"/>
      <c r="AR71" s="56"/>
      <c r="AS71" s="56"/>
      <c r="AT71" s="56"/>
      <c r="AU71" s="56"/>
      <c r="AV71" s="56"/>
      <c r="AW71" s="56">
        <v>2313</v>
      </c>
      <c r="AX71" s="56"/>
      <c r="AY71" s="56"/>
      <c r="AZ71" s="56"/>
      <c r="BA71" s="56"/>
      <c r="BB71" s="56"/>
      <c r="BC71" s="56"/>
      <c r="BD71" s="56">
        <v>641</v>
      </c>
      <c r="BE71" s="56"/>
      <c r="BF71" s="104">
        <f t="shared" si="51"/>
        <v>4239</v>
      </c>
      <c r="BG71" s="3">
        <f>'t1'!AS71</f>
        <v>0</v>
      </c>
    </row>
    <row r="72" spans="1:59" ht="13.5" customHeight="1">
      <c r="A72" s="43" t="str">
        <f>'t1'!A72</f>
        <v>oper.re prof.le di ii cat.pers. inferm. bs</v>
      </c>
      <c r="B72" s="62" t="str">
        <f>'t1'!B72</f>
        <v>S13052</v>
      </c>
      <c r="C72" s="152">
        <f t="shared" si="52"/>
        <v>117</v>
      </c>
      <c r="D72" s="152">
        <f t="shared" si="27"/>
        <v>0</v>
      </c>
      <c r="E72" s="152">
        <f t="shared" si="28"/>
        <v>0</v>
      </c>
      <c r="F72" s="152">
        <f t="shared" si="29"/>
        <v>0</v>
      </c>
      <c r="G72" s="150">
        <f t="shared" si="30"/>
        <v>0</v>
      </c>
      <c r="H72" s="153">
        <f t="shared" si="31"/>
        <v>0</v>
      </c>
      <c r="I72" s="153">
        <f t="shared" si="32"/>
        <v>0</v>
      </c>
      <c r="J72" s="153">
        <f t="shared" si="33"/>
        <v>648</v>
      </c>
      <c r="K72" s="153">
        <f t="shared" si="34"/>
        <v>0</v>
      </c>
      <c r="L72" s="153">
        <f t="shared" si="35"/>
        <v>0</v>
      </c>
      <c r="M72" s="153">
        <f t="shared" si="36"/>
        <v>0</v>
      </c>
      <c r="N72" s="153">
        <f t="shared" si="37"/>
        <v>0</v>
      </c>
      <c r="O72" s="153">
        <f t="shared" si="38"/>
        <v>0</v>
      </c>
      <c r="P72" s="153">
        <f t="shared" si="39"/>
        <v>905</v>
      </c>
      <c r="Q72" s="153">
        <f t="shared" si="40"/>
        <v>0</v>
      </c>
      <c r="R72" s="153">
        <f t="shared" si="41"/>
        <v>1606</v>
      </c>
      <c r="S72" s="153">
        <f t="shared" si="42"/>
        <v>0</v>
      </c>
      <c r="T72" s="153">
        <f t="shared" si="43"/>
        <v>0</v>
      </c>
      <c r="U72" s="153">
        <f t="shared" si="44"/>
        <v>0</v>
      </c>
      <c r="V72" s="153">
        <f t="shared" si="45"/>
        <v>0</v>
      </c>
      <c r="W72" s="153">
        <f t="shared" si="46"/>
        <v>0</v>
      </c>
      <c r="X72" s="153">
        <f t="shared" si="47"/>
        <v>0</v>
      </c>
      <c r="Y72" s="153">
        <f t="shared" si="48"/>
        <v>97</v>
      </c>
      <c r="Z72" s="153">
        <f t="shared" si="49"/>
        <v>0</v>
      </c>
      <c r="AA72" s="104">
        <f t="shared" si="50"/>
        <v>3373</v>
      </c>
      <c r="AB72" s="3">
        <f>'t1'!N72</f>
        <v>1</v>
      </c>
      <c r="AH72" s="55">
        <v>117</v>
      </c>
      <c r="AI72" s="55"/>
      <c r="AJ72" s="55"/>
      <c r="AK72" s="55"/>
      <c r="AL72" s="52"/>
      <c r="AM72" s="56"/>
      <c r="AN72" s="56"/>
      <c r="AO72" s="56">
        <v>648</v>
      </c>
      <c r="AP72" s="56"/>
      <c r="AQ72" s="56"/>
      <c r="AR72" s="56"/>
      <c r="AS72" s="56"/>
      <c r="AT72" s="56"/>
      <c r="AU72" s="56">
        <v>905</v>
      </c>
      <c r="AV72" s="56"/>
      <c r="AW72" s="56">
        <v>1606</v>
      </c>
      <c r="AX72" s="56"/>
      <c r="AY72" s="56"/>
      <c r="AZ72" s="56"/>
      <c r="BA72" s="56"/>
      <c r="BB72" s="56"/>
      <c r="BC72" s="56"/>
      <c r="BD72" s="56">
        <v>97</v>
      </c>
      <c r="BE72" s="56"/>
      <c r="BF72" s="104">
        <f t="shared" si="51"/>
        <v>3373</v>
      </c>
      <c r="BG72" s="3">
        <f>'t1'!AS72</f>
        <v>0</v>
      </c>
    </row>
    <row r="73" spans="1:59" ht="13.5" customHeight="1">
      <c r="A73" s="43" t="str">
        <f>'t1'!A73</f>
        <v>coll.re prof.le sanitario - pers. tec. esperto - ds</v>
      </c>
      <c r="B73" s="62" t="str">
        <f>'t1'!B73</f>
        <v>S18920</v>
      </c>
      <c r="C73" s="152">
        <f t="shared" si="52"/>
        <v>2244</v>
      </c>
      <c r="D73" s="152">
        <f t="shared" si="27"/>
        <v>0</v>
      </c>
      <c r="E73" s="152">
        <f t="shared" si="28"/>
        <v>0</v>
      </c>
      <c r="F73" s="152">
        <f t="shared" si="29"/>
        <v>0</v>
      </c>
      <c r="G73" s="150">
        <f t="shared" si="30"/>
        <v>0</v>
      </c>
      <c r="H73" s="153">
        <f t="shared" si="31"/>
        <v>0</v>
      </c>
      <c r="I73" s="153">
        <f t="shared" si="32"/>
        <v>0</v>
      </c>
      <c r="J73" s="153">
        <f t="shared" si="33"/>
        <v>4648</v>
      </c>
      <c r="K73" s="153">
        <f t="shared" si="34"/>
        <v>0</v>
      </c>
      <c r="L73" s="153">
        <f t="shared" si="35"/>
        <v>0</v>
      </c>
      <c r="M73" s="153">
        <f t="shared" si="36"/>
        <v>0</v>
      </c>
      <c r="N73" s="153">
        <f t="shared" si="37"/>
        <v>0</v>
      </c>
      <c r="O73" s="153">
        <f t="shared" si="38"/>
        <v>3628</v>
      </c>
      <c r="P73" s="153">
        <f t="shared" si="39"/>
        <v>37</v>
      </c>
      <c r="Q73" s="153">
        <f t="shared" si="40"/>
        <v>28274</v>
      </c>
      <c r="R73" s="153">
        <f t="shared" si="41"/>
        <v>54880</v>
      </c>
      <c r="S73" s="153">
        <f t="shared" si="42"/>
        <v>0</v>
      </c>
      <c r="T73" s="153">
        <f t="shared" si="43"/>
        <v>0</v>
      </c>
      <c r="U73" s="153">
        <f t="shared" si="44"/>
        <v>21818</v>
      </c>
      <c r="V73" s="153">
        <f t="shared" si="45"/>
        <v>0</v>
      </c>
      <c r="W73" s="153">
        <f t="shared" si="46"/>
        <v>0</v>
      </c>
      <c r="X73" s="153">
        <f t="shared" si="47"/>
        <v>0</v>
      </c>
      <c r="Y73" s="153">
        <f t="shared" si="48"/>
        <v>9800</v>
      </c>
      <c r="Z73" s="153">
        <f t="shared" si="49"/>
        <v>10254</v>
      </c>
      <c r="AA73" s="104">
        <f t="shared" si="50"/>
        <v>135583</v>
      </c>
      <c r="AB73" s="3">
        <f>'t1'!N73</f>
        <v>1</v>
      </c>
      <c r="AH73" s="55">
        <v>2244</v>
      </c>
      <c r="AI73" s="55"/>
      <c r="AJ73" s="55"/>
      <c r="AK73" s="55"/>
      <c r="AL73" s="52"/>
      <c r="AM73" s="56"/>
      <c r="AN73" s="56"/>
      <c r="AO73" s="56">
        <v>4648</v>
      </c>
      <c r="AP73" s="56"/>
      <c r="AQ73" s="56"/>
      <c r="AR73" s="56"/>
      <c r="AS73" s="56"/>
      <c r="AT73" s="56">
        <v>3628</v>
      </c>
      <c r="AU73" s="56">
        <v>37</v>
      </c>
      <c r="AV73" s="56">
        <v>28274</v>
      </c>
      <c r="AW73" s="56">
        <v>54880</v>
      </c>
      <c r="AX73" s="56"/>
      <c r="AY73" s="56"/>
      <c r="AZ73" s="56">
        <v>21818</v>
      </c>
      <c r="BA73" s="56"/>
      <c r="BB73" s="56"/>
      <c r="BC73" s="56"/>
      <c r="BD73" s="56">
        <v>9800</v>
      </c>
      <c r="BE73" s="56">
        <v>10254</v>
      </c>
      <c r="BF73" s="104">
        <f t="shared" si="51"/>
        <v>135583</v>
      </c>
      <c r="BG73" s="3">
        <f>'t1'!AS73</f>
        <v>0</v>
      </c>
    </row>
    <row r="74" spans="1:59" ht="13.5" customHeight="1">
      <c r="A74" s="43" t="str">
        <f>'t1'!A74</f>
        <v>coll.re prof.le sanitario - pers. tec.- d</v>
      </c>
      <c r="B74" s="62" t="str">
        <f>'t1'!B74</f>
        <v>S16021</v>
      </c>
      <c r="C74" s="152">
        <f t="shared" si="52"/>
        <v>72198</v>
      </c>
      <c r="D74" s="152">
        <f t="shared" si="27"/>
        <v>0</v>
      </c>
      <c r="E74" s="152">
        <f t="shared" si="28"/>
        <v>0</v>
      </c>
      <c r="F74" s="152">
        <f t="shared" si="29"/>
        <v>0</v>
      </c>
      <c r="G74" s="150">
        <f t="shared" si="30"/>
        <v>0</v>
      </c>
      <c r="H74" s="153">
        <f t="shared" si="31"/>
        <v>0</v>
      </c>
      <c r="I74" s="153">
        <f t="shared" si="32"/>
        <v>0</v>
      </c>
      <c r="J74" s="153">
        <f t="shared" si="33"/>
        <v>248377</v>
      </c>
      <c r="K74" s="153">
        <f t="shared" si="34"/>
        <v>0</v>
      </c>
      <c r="L74" s="153">
        <f t="shared" si="35"/>
        <v>11507</v>
      </c>
      <c r="M74" s="153">
        <f t="shared" si="36"/>
        <v>0</v>
      </c>
      <c r="N74" s="153">
        <f t="shared" si="37"/>
        <v>0</v>
      </c>
      <c r="O74" s="153">
        <f t="shared" si="38"/>
        <v>184670</v>
      </c>
      <c r="P74" s="153">
        <f t="shared" si="39"/>
        <v>376416</v>
      </c>
      <c r="Q74" s="153">
        <f t="shared" si="40"/>
        <v>17328</v>
      </c>
      <c r="R74" s="153">
        <f t="shared" si="41"/>
        <v>1264134</v>
      </c>
      <c r="S74" s="153">
        <f t="shared" si="42"/>
        <v>0</v>
      </c>
      <c r="T74" s="153">
        <f t="shared" si="43"/>
        <v>0</v>
      </c>
      <c r="U74" s="153">
        <f t="shared" si="44"/>
        <v>14418</v>
      </c>
      <c r="V74" s="153">
        <f t="shared" si="45"/>
        <v>0</v>
      </c>
      <c r="W74" s="153">
        <f t="shared" si="46"/>
        <v>0</v>
      </c>
      <c r="X74" s="153">
        <f t="shared" si="47"/>
        <v>0</v>
      </c>
      <c r="Y74" s="153">
        <f t="shared" si="48"/>
        <v>349837</v>
      </c>
      <c r="Z74" s="153">
        <f t="shared" si="49"/>
        <v>247105</v>
      </c>
      <c r="AA74" s="104">
        <f t="shared" si="50"/>
        <v>2785990</v>
      </c>
      <c r="AB74" s="3">
        <f>'t1'!N74</f>
        <v>1</v>
      </c>
      <c r="AH74" s="55">
        <v>72198</v>
      </c>
      <c r="AI74" s="55"/>
      <c r="AJ74" s="55"/>
      <c r="AK74" s="55"/>
      <c r="AL74" s="52"/>
      <c r="AM74" s="56"/>
      <c r="AN74" s="56"/>
      <c r="AO74" s="56">
        <v>248377</v>
      </c>
      <c r="AP74" s="56"/>
      <c r="AQ74" s="56">
        <v>11507</v>
      </c>
      <c r="AR74" s="56"/>
      <c r="AS74" s="56"/>
      <c r="AT74" s="56">
        <v>184670</v>
      </c>
      <c r="AU74" s="56">
        <v>376416</v>
      </c>
      <c r="AV74" s="56">
        <v>17328</v>
      </c>
      <c r="AW74" s="56">
        <v>1264134</v>
      </c>
      <c r="AX74" s="56"/>
      <c r="AY74" s="56"/>
      <c r="AZ74" s="56">
        <v>14418</v>
      </c>
      <c r="BA74" s="56"/>
      <c r="BB74" s="56"/>
      <c r="BC74" s="56"/>
      <c r="BD74" s="56">
        <v>349837</v>
      </c>
      <c r="BE74" s="56">
        <v>247105</v>
      </c>
      <c r="BF74" s="104">
        <f t="shared" si="51"/>
        <v>2785990</v>
      </c>
      <c r="BG74" s="3">
        <f>'t1'!AS74</f>
        <v>0</v>
      </c>
    </row>
    <row r="75" spans="1:59" ht="13.5" customHeight="1">
      <c r="A75" s="43" t="str">
        <f>'t1'!A75</f>
        <v>oper.re prof.le sanitario - pers. tec.- c</v>
      </c>
      <c r="B75" s="62" t="str">
        <f>'t1'!B75</f>
        <v>S14054</v>
      </c>
      <c r="C75" s="152">
        <f t="shared" si="52"/>
        <v>0</v>
      </c>
      <c r="D75" s="152">
        <f t="shared" si="27"/>
        <v>0</v>
      </c>
      <c r="E75" s="152">
        <f t="shared" si="28"/>
        <v>0</v>
      </c>
      <c r="F75" s="152">
        <f t="shared" si="29"/>
        <v>0</v>
      </c>
      <c r="G75" s="150">
        <f t="shared" si="30"/>
        <v>0</v>
      </c>
      <c r="H75" s="153">
        <f t="shared" si="31"/>
        <v>0</v>
      </c>
      <c r="I75" s="153">
        <f t="shared" si="32"/>
        <v>0</v>
      </c>
      <c r="J75" s="153">
        <f t="shared" si="33"/>
        <v>0</v>
      </c>
      <c r="K75" s="153">
        <f t="shared" si="34"/>
        <v>0</v>
      </c>
      <c r="L75" s="153">
        <f t="shared" si="35"/>
        <v>0</v>
      </c>
      <c r="M75" s="153">
        <f t="shared" si="36"/>
        <v>0</v>
      </c>
      <c r="N75" s="153">
        <f t="shared" si="37"/>
        <v>0</v>
      </c>
      <c r="O75" s="153">
        <f t="shared" si="38"/>
        <v>0</v>
      </c>
      <c r="P75" s="153">
        <f t="shared" si="39"/>
        <v>0</v>
      </c>
      <c r="Q75" s="153">
        <f t="shared" si="40"/>
        <v>0</v>
      </c>
      <c r="R75" s="153">
        <f t="shared" si="41"/>
        <v>0</v>
      </c>
      <c r="S75" s="153">
        <f t="shared" si="42"/>
        <v>0</v>
      </c>
      <c r="T75" s="153">
        <f t="shared" si="43"/>
        <v>0</v>
      </c>
      <c r="U75" s="153">
        <f t="shared" si="44"/>
        <v>0</v>
      </c>
      <c r="V75" s="153">
        <f t="shared" si="45"/>
        <v>0</v>
      </c>
      <c r="W75" s="153">
        <f t="shared" si="46"/>
        <v>0</v>
      </c>
      <c r="X75" s="153">
        <f t="shared" si="47"/>
        <v>0</v>
      </c>
      <c r="Y75" s="153">
        <f t="shared" si="48"/>
        <v>0</v>
      </c>
      <c r="Z75" s="153">
        <f t="shared" si="49"/>
        <v>0</v>
      </c>
      <c r="AA75" s="104">
        <f t="shared" si="50"/>
        <v>0</v>
      </c>
      <c r="AB75" s="3">
        <f>'t1'!N75</f>
        <v>0</v>
      </c>
      <c r="AH75" s="55"/>
      <c r="AI75" s="55"/>
      <c r="AJ75" s="55"/>
      <c r="AK75" s="55"/>
      <c r="AL75" s="52"/>
      <c r="AM75" s="56"/>
      <c r="AN75" s="56"/>
      <c r="AO75" s="56"/>
      <c r="AP75" s="56"/>
      <c r="AQ75" s="56"/>
      <c r="AR75" s="56"/>
      <c r="AS75" s="56"/>
      <c r="AT75" s="56"/>
      <c r="AU75" s="56"/>
      <c r="AV75" s="56"/>
      <c r="AW75" s="56"/>
      <c r="AX75" s="56"/>
      <c r="AY75" s="56"/>
      <c r="AZ75" s="56"/>
      <c r="BA75" s="56"/>
      <c r="BB75" s="56"/>
      <c r="BC75" s="56"/>
      <c r="BD75" s="56"/>
      <c r="BE75" s="56"/>
      <c r="BF75" s="104">
        <f t="shared" si="51"/>
        <v>0</v>
      </c>
      <c r="BG75" s="3">
        <f>'t1'!AS75</f>
        <v>0</v>
      </c>
    </row>
    <row r="76" spans="1:59" ht="13.5" customHeight="1">
      <c r="A76" s="43" t="str">
        <f>'t1'!A76</f>
        <v>coll.re prof.le sanitario - tecn. della prev. esperto - ds</v>
      </c>
      <c r="B76" s="62" t="str">
        <f>'t1'!B76</f>
        <v>S18921</v>
      </c>
      <c r="C76" s="152">
        <f t="shared" si="52"/>
        <v>10028</v>
      </c>
      <c r="D76" s="152">
        <f t="shared" si="27"/>
        <v>0</v>
      </c>
      <c r="E76" s="152">
        <f t="shared" si="28"/>
        <v>0</v>
      </c>
      <c r="F76" s="152">
        <f t="shared" si="29"/>
        <v>0</v>
      </c>
      <c r="G76" s="150">
        <f t="shared" si="30"/>
        <v>0</v>
      </c>
      <c r="H76" s="153">
        <f t="shared" si="31"/>
        <v>0</v>
      </c>
      <c r="I76" s="153">
        <f t="shared" si="32"/>
        <v>0</v>
      </c>
      <c r="J76" s="153">
        <f t="shared" si="33"/>
        <v>3109</v>
      </c>
      <c r="K76" s="153">
        <f t="shared" si="34"/>
        <v>0</v>
      </c>
      <c r="L76" s="153">
        <f t="shared" si="35"/>
        <v>0</v>
      </c>
      <c r="M76" s="153">
        <f t="shared" si="36"/>
        <v>0</v>
      </c>
      <c r="N76" s="153">
        <f t="shared" si="37"/>
        <v>0</v>
      </c>
      <c r="O76" s="153">
        <f t="shared" si="38"/>
        <v>14949</v>
      </c>
      <c r="P76" s="153">
        <f t="shared" si="39"/>
        <v>28332</v>
      </c>
      <c r="Q76" s="153">
        <f t="shared" si="40"/>
        <v>77503</v>
      </c>
      <c r="R76" s="153">
        <f t="shared" si="41"/>
        <v>148940</v>
      </c>
      <c r="S76" s="153">
        <f t="shared" si="42"/>
        <v>0</v>
      </c>
      <c r="T76" s="153">
        <f t="shared" si="43"/>
        <v>0</v>
      </c>
      <c r="U76" s="153">
        <f t="shared" si="44"/>
        <v>74457</v>
      </c>
      <c r="V76" s="153">
        <f t="shared" si="45"/>
        <v>0</v>
      </c>
      <c r="W76" s="153">
        <f t="shared" si="46"/>
        <v>0</v>
      </c>
      <c r="X76" s="153">
        <f t="shared" si="47"/>
        <v>0</v>
      </c>
      <c r="Y76" s="153">
        <f t="shared" si="48"/>
        <v>89979</v>
      </c>
      <c r="Z76" s="153">
        <f t="shared" si="49"/>
        <v>7674</v>
      </c>
      <c r="AA76" s="104">
        <f t="shared" si="50"/>
        <v>454971</v>
      </c>
      <c r="AB76" s="3">
        <f>'t1'!N76</f>
        <v>1</v>
      </c>
      <c r="AH76" s="55">
        <v>10028</v>
      </c>
      <c r="AI76" s="55"/>
      <c r="AJ76" s="55"/>
      <c r="AK76" s="55"/>
      <c r="AL76" s="52"/>
      <c r="AM76" s="56"/>
      <c r="AN76" s="56"/>
      <c r="AO76" s="56">
        <v>3109</v>
      </c>
      <c r="AP76" s="56"/>
      <c r="AQ76" s="56"/>
      <c r="AR76" s="56"/>
      <c r="AS76" s="56"/>
      <c r="AT76" s="56">
        <v>14949</v>
      </c>
      <c r="AU76" s="56">
        <v>28332</v>
      </c>
      <c r="AV76" s="56">
        <v>77503</v>
      </c>
      <c r="AW76" s="56">
        <v>148940</v>
      </c>
      <c r="AX76" s="56"/>
      <c r="AY76" s="56"/>
      <c r="AZ76" s="56">
        <v>74457</v>
      </c>
      <c r="BA76" s="56"/>
      <c r="BB76" s="56"/>
      <c r="BC76" s="56"/>
      <c r="BD76" s="56">
        <v>89979</v>
      </c>
      <c r="BE76" s="56">
        <v>7674</v>
      </c>
      <c r="BF76" s="104">
        <f t="shared" si="51"/>
        <v>454971</v>
      </c>
      <c r="BG76" s="3">
        <f>'t1'!AS76</f>
        <v>0</v>
      </c>
    </row>
    <row r="77" spans="1:59" ht="13.5" customHeight="1">
      <c r="A77" s="43" t="str">
        <f>'t1'!A77</f>
        <v>coll.re prof.le sanitario - tecn. della prev. - d</v>
      </c>
      <c r="B77" s="62" t="str">
        <f>'t1'!B77</f>
        <v>S16022</v>
      </c>
      <c r="C77" s="152">
        <f t="shared" si="52"/>
        <v>31853</v>
      </c>
      <c r="D77" s="152">
        <f t="shared" si="27"/>
        <v>0</v>
      </c>
      <c r="E77" s="152">
        <f t="shared" si="28"/>
        <v>0</v>
      </c>
      <c r="F77" s="152">
        <f t="shared" si="29"/>
        <v>0</v>
      </c>
      <c r="G77" s="150">
        <f t="shared" si="30"/>
        <v>0</v>
      </c>
      <c r="H77" s="153">
        <f t="shared" si="31"/>
        <v>0</v>
      </c>
      <c r="I77" s="153">
        <f t="shared" si="32"/>
        <v>0</v>
      </c>
      <c r="J77" s="153">
        <f t="shared" si="33"/>
        <v>30837</v>
      </c>
      <c r="K77" s="153">
        <f t="shared" si="34"/>
        <v>0</v>
      </c>
      <c r="L77" s="153">
        <f t="shared" si="35"/>
        <v>12532</v>
      </c>
      <c r="M77" s="153">
        <f t="shared" si="36"/>
        <v>0</v>
      </c>
      <c r="N77" s="153">
        <f t="shared" si="37"/>
        <v>0</v>
      </c>
      <c r="O77" s="153">
        <f t="shared" si="38"/>
        <v>39277</v>
      </c>
      <c r="P77" s="153">
        <f t="shared" si="39"/>
        <v>74408</v>
      </c>
      <c r="Q77" s="153">
        <f t="shared" si="40"/>
        <v>9640</v>
      </c>
      <c r="R77" s="153">
        <f t="shared" si="41"/>
        <v>398245</v>
      </c>
      <c r="S77" s="153">
        <f t="shared" si="42"/>
        <v>0</v>
      </c>
      <c r="T77" s="153">
        <f t="shared" si="43"/>
        <v>0</v>
      </c>
      <c r="U77" s="153">
        <f t="shared" si="44"/>
        <v>6688</v>
      </c>
      <c r="V77" s="153">
        <f t="shared" si="45"/>
        <v>0</v>
      </c>
      <c r="W77" s="153">
        <f t="shared" si="46"/>
        <v>0</v>
      </c>
      <c r="X77" s="153">
        <f t="shared" si="47"/>
        <v>0</v>
      </c>
      <c r="Y77" s="153">
        <f t="shared" si="48"/>
        <v>150929</v>
      </c>
      <c r="Z77" s="153">
        <f t="shared" si="49"/>
        <v>21938</v>
      </c>
      <c r="AA77" s="104">
        <f t="shared" si="50"/>
        <v>776347</v>
      </c>
      <c r="AB77" s="3">
        <f>'t1'!N77</f>
        <v>1</v>
      </c>
      <c r="AH77" s="55">
        <v>31853</v>
      </c>
      <c r="AI77" s="55"/>
      <c r="AJ77" s="55"/>
      <c r="AK77" s="55"/>
      <c r="AL77" s="52"/>
      <c r="AM77" s="56"/>
      <c r="AN77" s="56"/>
      <c r="AO77" s="56">
        <v>30837</v>
      </c>
      <c r="AP77" s="56"/>
      <c r="AQ77" s="56">
        <v>12532</v>
      </c>
      <c r="AR77" s="56"/>
      <c r="AS77" s="56"/>
      <c r="AT77" s="56">
        <v>39277</v>
      </c>
      <c r="AU77" s="56">
        <v>74408</v>
      </c>
      <c r="AV77" s="56">
        <v>9640</v>
      </c>
      <c r="AW77" s="56">
        <v>398245</v>
      </c>
      <c r="AX77" s="56"/>
      <c r="AY77" s="56"/>
      <c r="AZ77" s="56">
        <v>6688</v>
      </c>
      <c r="BA77" s="56"/>
      <c r="BB77" s="56"/>
      <c r="BC77" s="56"/>
      <c r="BD77" s="56">
        <v>150929</v>
      </c>
      <c r="BE77" s="56">
        <v>21938</v>
      </c>
      <c r="BF77" s="104">
        <f t="shared" si="51"/>
        <v>776347</v>
      </c>
      <c r="BG77" s="3">
        <f>'t1'!AS77</f>
        <v>0</v>
      </c>
    </row>
    <row r="78" spans="1:59" ht="13.5" customHeight="1">
      <c r="A78" s="43" t="str">
        <f>'t1'!A78</f>
        <v>oper.re prof.le sanitario - tecn. della prev. - c</v>
      </c>
      <c r="B78" s="62" t="str">
        <f>'t1'!B78</f>
        <v>S14055</v>
      </c>
      <c r="C78" s="152">
        <f t="shared" si="52"/>
        <v>0</v>
      </c>
      <c r="D78" s="152">
        <f t="shared" si="27"/>
        <v>0</v>
      </c>
      <c r="E78" s="152">
        <f t="shared" si="28"/>
        <v>0</v>
      </c>
      <c r="F78" s="152">
        <f t="shared" si="29"/>
        <v>0</v>
      </c>
      <c r="G78" s="150">
        <f t="shared" si="30"/>
        <v>0</v>
      </c>
      <c r="H78" s="153">
        <f t="shared" si="31"/>
        <v>0</v>
      </c>
      <c r="I78" s="153">
        <f t="shared" si="32"/>
        <v>0</v>
      </c>
      <c r="J78" s="153">
        <f t="shared" si="33"/>
        <v>0</v>
      </c>
      <c r="K78" s="153">
        <f t="shared" si="34"/>
        <v>0</v>
      </c>
      <c r="L78" s="153">
        <f t="shared" si="35"/>
        <v>0</v>
      </c>
      <c r="M78" s="153">
        <f t="shared" si="36"/>
        <v>0</v>
      </c>
      <c r="N78" s="153">
        <f t="shared" si="37"/>
        <v>0</v>
      </c>
      <c r="O78" s="153">
        <f t="shared" si="38"/>
        <v>0</v>
      </c>
      <c r="P78" s="153">
        <f t="shared" si="39"/>
        <v>0</v>
      </c>
      <c r="Q78" s="153">
        <f t="shared" si="40"/>
        <v>0</v>
      </c>
      <c r="R78" s="153">
        <f t="shared" si="41"/>
        <v>0</v>
      </c>
      <c r="S78" s="153">
        <f t="shared" si="42"/>
        <v>0</v>
      </c>
      <c r="T78" s="153">
        <f t="shared" si="43"/>
        <v>0</v>
      </c>
      <c r="U78" s="153">
        <f t="shared" si="44"/>
        <v>0</v>
      </c>
      <c r="V78" s="153">
        <f t="shared" si="45"/>
        <v>0</v>
      </c>
      <c r="W78" s="153">
        <f t="shared" si="46"/>
        <v>0</v>
      </c>
      <c r="X78" s="153">
        <f t="shared" si="47"/>
        <v>0</v>
      </c>
      <c r="Y78" s="153">
        <f t="shared" si="48"/>
        <v>0</v>
      </c>
      <c r="Z78" s="153">
        <f t="shared" si="49"/>
        <v>0</v>
      </c>
      <c r="AA78" s="104">
        <f t="shared" si="50"/>
        <v>0</v>
      </c>
      <c r="AB78" s="3">
        <f>'t1'!N78</f>
        <v>0</v>
      </c>
      <c r="AH78" s="55"/>
      <c r="AI78" s="55"/>
      <c r="AJ78" s="55"/>
      <c r="AK78" s="55"/>
      <c r="AL78" s="52"/>
      <c r="AM78" s="56"/>
      <c r="AN78" s="56"/>
      <c r="AO78" s="56"/>
      <c r="AP78" s="56"/>
      <c r="AQ78" s="56"/>
      <c r="AR78" s="56"/>
      <c r="AS78" s="56"/>
      <c r="AT78" s="56"/>
      <c r="AU78" s="56"/>
      <c r="AV78" s="56"/>
      <c r="AW78" s="56"/>
      <c r="AX78" s="56"/>
      <c r="AY78" s="56"/>
      <c r="AZ78" s="56"/>
      <c r="BA78" s="56"/>
      <c r="BB78" s="56"/>
      <c r="BC78" s="56"/>
      <c r="BD78" s="56"/>
      <c r="BE78" s="56"/>
      <c r="BF78" s="104">
        <f t="shared" si="51"/>
        <v>0</v>
      </c>
      <c r="BG78" s="3">
        <f>'t1'!AS78</f>
        <v>0</v>
      </c>
    </row>
    <row r="79" spans="1:59" ht="13.5" customHeight="1">
      <c r="A79" s="43" t="str">
        <f>'t1'!A79</f>
        <v>coll.re prof.le sanitario - pers. della riabil. esperto - ds</v>
      </c>
      <c r="B79" s="62" t="str">
        <f>'t1'!B79</f>
        <v>S18922</v>
      </c>
      <c r="C79" s="152">
        <f t="shared" si="52"/>
        <v>7427</v>
      </c>
      <c r="D79" s="152">
        <f t="shared" si="27"/>
        <v>0</v>
      </c>
      <c r="E79" s="152">
        <f t="shared" si="28"/>
        <v>0</v>
      </c>
      <c r="F79" s="152">
        <f t="shared" si="29"/>
        <v>0</v>
      </c>
      <c r="G79" s="150">
        <f t="shared" si="30"/>
        <v>0</v>
      </c>
      <c r="H79" s="153">
        <f t="shared" si="31"/>
        <v>0</v>
      </c>
      <c r="I79" s="153">
        <f t="shared" si="32"/>
        <v>0</v>
      </c>
      <c r="J79" s="153">
        <f t="shared" si="33"/>
        <v>0</v>
      </c>
      <c r="K79" s="153">
        <f t="shared" si="34"/>
        <v>0</v>
      </c>
      <c r="L79" s="153">
        <f t="shared" si="35"/>
        <v>5265</v>
      </c>
      <c r="M79" s="153">
        <f t="shared" si="36"/>
        <v>0</v>
      </c>
      <c r="N79" s="153">
        <f t="shared" si="37"/>
        <v>0</v>
      </c>
      <c r="O79" s="153">
        <f t="shared" si="38"/>
        <v>3686</v>
      </c>
      <c r="P79" s="153">
        <f t="shared" si="39"/>
        <v>105</v>
      </c>
      <c r="Q79" s="153">
        <f t="shared" si="40"/>
        <v>87379</v>
      </c>
      <c r="R79" s="153">
        <f t="shared" si="41"/>
        <v>118154</v>
      </c>
      <c r="S79" s="153">
        <f t="shared" si="42"/>
        <v>0</v>
      </c>
      <c r="T79" s="153">
        <f t="shared" si="43"/>
        <v>0</v>
      </c>
      <c r="U79" s="153">
        <f t="shared" si="44"/>
        <v>61841</v>
      </c>
      <c r="V79" s="153">
        <f t="shared" si="45"/>
        <v>0</v>
      </c>
      <c r="W79" s="153">
        <f t="shared" si="46"/>
        <v>0</v>
      </c>
      <c r="X79" s="153">
        <f t="shared" si="47"/>
        <v>0</v>
      </c>
      <c r="Y79" s="153">
        <f t="shared" si="48"/>
        <v>36079</v>
      </c>
      <c r="Z79" s="153">
        <f t="shared" si="49"/>
        <v>2559</v>
      </c>
      <c r="AA79" s="104">
        <f t="shared" si="50"/>
        <v>322495</v>
      </c>
      <c r="AB79" s="3">
        <f>'t1'!N79</f>
        <v>1</v>
      </c>
      <c r="AH79" s="55">
        <v>7427</v>
      </c>
      <c r="AI79" s="55"/>
      <c r="AJ79" s="55"/>
      <c r="AK79" s="55"/>
      <c r="AL79" s="52"/>
      <c r="AM79" s="56"/>
      <c r="AN79" s="56"/>
      <c r="AO79" s="56"/>
      <c r="AP79" s="56"/>
      <c r="AQ79" s="56">
        <v>5265</v>
      </c>
      <c r="AR79" s="56"/>
      <c r="AS79" s="56"/>
      <c r="AT79" s="56">
        <v>3686</v>
      </c>
      <c r="AU79" s="56">
        <v>105</v>
      </c>
      <c r="AV79" s="56">
        <v>87379</v>
      </c>
      <c r="AW79" s="56">
        <v>118154</v>
      </c>
      <c r="AX79" s="56"/>
      <c r="AY79" s="56"/>
      <c r="AZ79" s="56">
        <v>61841</v>
      </c>
      <c r="BA79" s="56"/>
      <c r="BB79" s="56"/>
      <c r="BC79" s="56"/>
      <c r="BD79" s="56">
        <v>36079</v>
      </c>
      <c r="BE79" s="56">
        <v>2559</v>
      </c>
      <c r="BF79" s="104">
        <f t="shared" si="51"/>
        <v>322495</v>
      </c>
      <c r="BG79" s="3">
        <f>'t1'!AS79</f>
        <v>0</v>
      </c>
    </row>
    <row r="80" spans="1:59" ht="13.5" customHeight="1">
      <c r="A80" s="43" t="str">
        <f>'t1'!A80</f>
        <v>coll.re prof.le sanitario - pers. della riabil. - d</v>
      </c>
      <c r="B80" s="62" t="str">
        <f>'t1'!B80</f>
        <v>S16019</v>
      </c>
      <c r="C80" s="152">
        <f t="shared" si="52"/>
        <v>54715</v>
      </c>
      <c r="D80" s="152">
        <f t="shared" si="27"/>
        <v>0</v>
      </c>
      <c r="E80" s="152">
        <f t="shared" si="28"/>
        <v>0</v>
      </c>
      <c r="F80" s="152">
        <f t="shared" si="29"/>
        <v>0</v>
      </c>
      <c r="G80" s="150">
        <f t="shared" si="30"/>
        <v>0</v>
      </c>
      <c r="H80" s="153">
        <f t="shared" si="31"/>
        <v>0</v>
      </c>
      <c r="I80" s="153">
        <f t="shared" si="32"/>
        <v>0</v>
      </c>
      <c r="J80" s="153">
        <f t="shared" si="33"/>
        <v>0</v>
      </c>
      <c r="K80" s="153">
        <f t="shared" si="34"/>
        <v>0</v>
      </c>
      <c r="L80" s="153">
        <f t="shared" si="35"/>
        <v>49607</v>
      </c>
      <c r="M80" s="153">
        <f t="shared" si="36"/>
        <v>0</v>
      </c>
      <c r="N80" s="153">
        <f t="shared" si="37"/>
        <v>0</v>
      </c>
      <c r="O80" s="153">
        <f t="shared" si="38"/>
        <v>0</v>
      </c>
      <c r="P80" s="153">
        <f t="shared" si="39"/>
        <v>6550</v>
      </c>
      <c r="Q80" s="153">
        <f t="shared" si="40"/>
        <v>21692</v>
      </c>
      <c r="R80" s="153">
        <f t="shared" si="41"/>
        <v>725980</v>
      </c>
      <c r="S80" s="153">
        <f t="shared" si="42"/>
        <v>0</v>
      </c>
      <c r="T80" s="153">
        <f t="shared" si="43"/>
        <v>0</v>
      </c>
      <c r="U80" s="153">
        <f t="shared" si="44"/>
        <v>7994</v>
      </c>
      <c r="V80" s="153">
        <f t="shared" si="45"/>
        <v>0</v>
      </c>
      <c r="W80" s="153">
        <f t="shared" si="46"/>
        <v>0</v>
      </c>
      <c r="X80" s="153">
        <f t="shared" si="47"/>
        <v>0</v>
      </c>
      <c r="Y80" s="153">
        <f t="shared" si="48"/>
        <v>213793</v>
      </c>
      <c r="Z80" s="153">
        <f t="shared" si="49"/>
        <v>2176</v>
      </c>
      <c r="AA80" s="104">
        <f t="shared" si="50"/>
        <v>1082507</v>
      </c>
      <c r="AB80" s="3">
        <f>'t1'!N80</f>
        <v>1</v>
      </c>
      <c r="AH80" s="55">
        <v>54715</v>
      </c>
      <c r="AI80" s="55"/>
      <c r="AJ80" s="55"/>
      <c r="AK80" s="55"/>
      <c r="AL80" s="52"/>
      <c r="AM80" s="56"/>
      <c r="AN80" s="56"/>
      <c r="AO80" s="56"/>
      <c r="AP80" s="56"/>
      <c r="AQ80" s="56">
        <v>49607</v>
      </c>
      <c r="AR80" s="56"/>
      <c r="AS80" s="56"/>
      <c r="AT80" s="56"/>
      <c r="AU80" s="56">
        <v>6550</v>
      </c>
      <c r="AV80" s="56">
        <v>21692</v>
      </c>
      <c r="AW80" s="56">
        <v>725980</v>
      </c>
      <c r="AX80" s="56"/>
      <c r="AY80" s="56"/>
      <c r="AZ80" s="56">
        <v>7994</v>
      </c>
      <c r="BA80" s="56"/>
      <c r="BB80" s="56"/>
      <c r="BC80" s="56"/>
      <c r="BD80" s="56">
        <v>213793</v>
      </c>
      <c r="BE80" s="56">
        <v>2176</v>
      </c>
      <c r="BF80" s="104">
        <f t="shared" si="51"/>
        <v>1082507</v>
      </c>
      <c r="BG80" s="3">
        <f>'t1'!AS80</f>
        <v>0</v>
      </c>
    </row>
    <row r="81" spans="1:59" ht="13.5" customHeight="1">
      <c r="A81" s="43" t="str">
        <f>'t1'!A81</f>
        <v>oper.re prof.le sanitario - pers. della riabil. - c</v>
      </c>
      <c r="B81" s="62" t="str">
        <f>'t1'!B81</f>
        <v>S14053</v>
      </c>
      <c r="C81" s="152">
        <f t="shared" si="52"/>
        <v>0</v>
      </c>
      <c r="D81" s="152">
        <f t="shared" si="27"/>
        <v>0</v>
      </c>
      <c r="E81" s="152">
        <f t="shared" si="28"/>
        <v>0</v>
      </c>
      <c r="F81" s="152">
        <f t="shared" si="29"/>
        <v>0</v>
      </c>
      <c r="G81" s="150">
        <f t="shared" si="30"/>
        <v>0</v>
      </c>
      <c r="H81" s="153">
        <f t="shared" si="31"/>
        <v>0</v>
      </c>
      <c r="I81" s="153">
        <f t="shared" si="32"/>
        <v>0</v>
      </c>
      <c r="J81" s="153">
        <f t="shared" si="33"/>
        <v>0</v>
      </c>
      <c r="K81" s="153">
        <f t="shared" si="34"/>
        <v>0</v>
      </c>
      <c r="L81" s="153">
        <f t="shared" si="35"/>
        <v>0</v>
      </c>
      <c r="M81" s="153">
        <f t="shared" si="36"/>
        <v>0</v>
      </c>
      <c r="N81" s="153">
        <f t="shared" si="37"/>
        <v>0</v>
      </c>
      <c r="O81" s="153">
        <f t="shared" si="38"/>
        <v>0</v>
      </c>
      <c r="P81" s="153">
        <f t="shared" si="39"/>
        <v>0</v>
      </c>
      <c r="Q81" s="153">
        <f t="shared" si="40"/>
        <v>0</v>
      </c>
      <c r="R81" s="153">
        <f t="shared" si="41"/>
        <v>0</v>
      </c>
      <c r="S81" s="153">
        <f t="shared" si="42"/>
        <v>0</v>
      </c>
      <c r="T81" s="153">
        <f t="shared" si="43"/>
        <v>0</v>
      </c>
      <c r="U81" s="153">
        <f t="shared" si="44"/>
        <v>0</v>
      </c>
      <c r="V81" s="153">
        <f t="shared" si="45"/>
        <v>0</v>
      </c>
      <c r="W81" s="153">
        <f t="shared" si="46"/>
        <v>0</v>
      </c>
      <c r="X81" s="153">
        <f t="shared" si="47"/>
        <v>0</v>
      </c>
      <c r="Y81" s="153">
        <f t="shared" si="48"/>
        <v>0</v>
      </c>
      <c r="Z81" s="153">
        <f t="shared" si="49"/>
        <v>0</v>
      </c>
      <c r="AA81" s="104">
        <f t="shared" si="50"/>
        <v>0</v>
      </c>
      <c r="AB81" s="3">
        <f>'t1'!N81</f>
        <v>0</v>
      </c>
      <c r="AH81" s="55"/>
      <c r="AI81" s="55"/>
      <c r="AJ81" s="55"/>
      <c r="AK81" s="55"/>
      <c r="AL81" s="52"/>
      <c r="AM81" s="56"/>
      <c r="AN81" s="56"/>
      <c r="AO81" s="56"/>
      <c r="AP81" s="56"/>
      <c r="AQ81" s="56"/>
      <c r="AR81" s="56"/>
      <c r="AS81" s="56"/>
      <c r="AT81" s="56"/>
      <c r="AU81" s="56"/>
      <c r="AV81" s="56"/>
      <c r="AW81" s="56"/>
      <c r="AX81" s="56"/>
      <c r="AY81" s="56"/>
      <c r="AZ81" s="56"/>
      <c r="BA81" s="56"/>
      <c r="BB81" s="56"/>
      <c r="BC81" s="56"/>
      <c r="BD81" s="56"/>
      <c r="BE81" s="56"/>
      <c r="BF81" s="104">
        <f t="shared" si="51"/>
        <v>0</v>
      </c>
      <c r="BG81" s="3">
        <f>'t1'!AS81</f>
        <v>0</v>
      </c>
    </row>
    <row r="82" spans="1:59" ht="13.5" customHeight="1">
      <c r="A82" s="43" t="str">
        <f>'t1'!A82</f>
        <v>oper.re prof.le di ii cat. con funz. di riabil. esperto- c</v>
      </c>
      <c r="B82" s="62" t="str">
        <f>'t1'!B82</f>
        <v>S14E51</v>
      </c>
      <c r="C82" s="152">
        <f t="shared" si="52"/>
        <v>0</v>
      </c>
      <c r="D82" s="152">
        <f t="shared" si="27"/>
        <v>0</v>
      </c>
      <c r="E82" s="152">
        <f t="shared" si="28"/>
        <v>0</v>
      </c>
      <c r="F82" s="152">
        <f t="shared" si="29"/>
        <v>0</v>
      </c>
      <c r="G82" s="150">
        <f t="shared" si="30"/>
        <v>0</v>
      </c>
      <c r="H82" s="153">
        <f t="shared" si="31"/>
        <v>0</v>
      </c>
      <c r="I82" s="153">
        <f t="shared" si="32"/>
        <v>0</v>
      </c>
      <c r="J82" s="153">
        <f t="shared" si="33"/>
        <v>0</v>
      </c>
      <c r="K82" s="153">
        <f t="shared" si="34"/>
        <v>0</v>
      </c>
      <c r="L82" s="153">
        <f t="shared" si="35"/>
        <v>0</v>
      </c>
      <c r="M82" s="153">
        <f t="shared" si="36"/>
        <v>0</v>
      </c>
      <c r="N82" s="153">
        <f t="shared" si="37"/>
        <v>0</v>
      </c>
      <c r="O82" s="153">
        <f t="shared" si="38"/>
        <v>0</v>
      </c>
      <c r="P82" s="153">
        <f t="shared" si="39"/>
        <v>0</v>
      </c>
      <c r="Q82" s="153">
        <f t="shared" si="40"/>
        <v>0</v>
      </c>
      <c r="R82" s="153">
        <f t="shared" si="41"/>
        <v>0</v>
      </c>
      <c r="S82" s="153">
        <f t="shared" si="42"/>
        <v>0</v>
      </c>
      <c r="T82" s="153">
        <f t="shared" si="43"/>
        <v>0</v>
      </c>
      <c r="U82" s="153">
        <f t="shared" si="44"/>
        <v>0</v>
      </c>
      <c r="V82" s="153">
        <f t="shared" si="45"/>
        <v>0</v>
      </c>
      <c r="W82" s="153">
        <f t="shared" si="46"/>
        <v>0</v>
      </c>
      <c r="X82" s="153">
        <f t="shared" si="47"/>
        <v>0</v>
      </c>
      <c r="Y82" s="153">
        <f t="shared" si="48"/>
        <v>0</v>
      </c>
      <c r="Z82" s="153">
        <f t="shared" si="49"/>
        <v>0</v>
      </c>
      <c r="AA82" s="104">
        <f t="shared" si="50"/>
        <v>0</v>
      </c>
      <c r="AB82" s="3">
        <f>'t1'!N82</f>
        <v>0</v>
      </c>
      <c r="AH82" s="55"/>
      <c r="AI82" s="55"/>
      <c r="AJ82" s="55"/>
      <c r="AK82" s="55"/>
      <c r="AL82" s="52"/>
      <c r="AM82" s="56"/>
      <c r="AN82" s="56"/>
      <c r="AO82" s="56"/>
      <c r="AP82" s="56"/>
      <c r="AQ82" s="56"/>
      <c r="AR82" s="56"/>
      <c r="AS82" s="56"/>
      <c r="AT82" s="56"/>
      <c r="AU82" s="56"/>
      <c r="AV82" s="56"/>
      <c r="AW82" s="56"/>
      <c r="AX82" s="56"/>
      <c r="AY82" s="56"/>
      <c r="AZ82" s="56"/>
      <c r="BA82" s="56"/>
      <c r="BB82" s="56"/>
      <c r="BC82" s="56"/>
      <c r="BD82" s="56"/>
      <c r="BE82" s="56"/>
      <c r="BF82" s="104">
        <f t="shared" si="51"/>
        <v>0</v>
      </c>
      <c r="BG82" s="3">
        <f>'t1'!AS82</f>
        <v>0</v>
      </c>
    </row>
    <row r="83" spans="1:59" ht="13.5" customHeight="1">
      <c r="A83" s="43" t="str">
        <f>'t1'!A83</f>
        <v>oper.re prof.le di ii cat. con funz. di riabil. - bs</v>
      </c>
      <c r="B83" s="62" t="str">
        <f>'t1'!B83</f>
        <v>S13051</v>
      </c>
      <c r="C83" s="152">
        <f t="shared" si="52"/>
        <v>0</v>
      </c>
      <c r="D83" s="152">
        <f t="shared" si="27"/>
        <v>0</v>
      </c>
      <c r="E83" s="152">
        <f t="shared" si="28"/>
        <v>0</v>
      </c>
      <c r="F83" s="152">
        <f t="shared" si="29"/>
        <v>0</v>
      </c>
      <c r="G83" s="150">
        <f t="shared" si="30"/>
        <v>0</v>
      </c>
      <c r="H83" s="153">
        <f t="shared" si="31"/>
        <v>0</v>
      </c>
      <c r="I83" s="153">
        <f t="shared" si="32"/>
        <v>0</v>
      </c>
      <c r="J83" s="153">
        <f t="shared" si="33"/>
        <v>0</v>
      </c>
      <c r="K83" s="153">
        <f t="shared" si="34"/>
        <v>0</v>
      </c>
      <c r="L83" s="153">
        <f t="shared" si="35"/>
        <v>0</v>
      </c>
      <c r="M83" s="153">
        <f t="shared" si="36"/>
        <v>0</v>
      </c>
      <c r="N83" s="153">
        <f t="shared" si="37"/>
        <v>0</v>
      </c>
      <c r="O83" s="153">
        <f t="shared" si="38"/>
        <v>0</v>
      </c>
      <c r="P83" s="153">
        <f t="shared" si="39"/>
        <v>0</v>
      </c>
      <c r="Q83" s="153">
        <f t="shared" si="40"/>
        <v>0</v>
      </c>
      <c r="R83" s="153">
        <f t="shared" si="41"/>
        <v>0</v>
      </c>
      <c r="S83" s="153">
        <f t="shared" si="42"/>
        <v>0</v>
      </c>
      <c r="T83" s="153">
        <f t="shared" si="43"/>
        <v>0</v>
      </c>
      <c r="U83" s="153">
        <f t="shared" si="44"/>
        <v>0</v>
      </c>
      <c r="V83" s="153">
        <f t="shared" si="45"/>
        <v>0</v>
      </c>
      <c r="W83" s="153">
        <f t="shared" si="46"/>
        <v>0</v>
      </c>
      <c r="X83" s="153">
        <f t="shared" si="47"/>
        <v>0</v>
      </c>
      <c r="Y83" s="153">
        <f t="shared" si="48"/>
        <v>0</v>
      </c>
      <c r="Z83" s="153">
        <f t="shared" si="49"/>
        <v>0</v>
      </c>
      <c r="AA83" s="104">
        <f t="shared" si="50"/>
        <v>0</v>
      </c>
      <c r="AB83" s="3">
        <f>'t1'!N83</f>
        <v>0</v>
      </c>
      <c r="AH83" s="55"/>
      <c r="AI83" s="55"/>
      <c r="AJ83" s="55"/>
      <c r="AK83" s="55"/>
      <c r="AL83" s="52"/>
      <c r="AM83" s="56"/>
      <c r="AN83" s="56"/>
      <c r="AO83" s="56"/>
      <c r="AP83" s="56"/>
      <c r="AQ83" s="56"/>
      <c r="AR83" s="56"/>
      <c r="AS83" s="56"/>
      <c r="AT83" s="56"/>
      <c r="AU83" s="56"/>
      <c r="AV83" s="56"/>
      <c r="AW83" s="56"/>
      <c r="AX83" s="56"/>
      <c r="AY83" s="56"/>
      <c r="AZ83" s="56"/>
      <c r="BA83" s="56"/>
      <c r="BB83" s="56"/>
      <c r="BC83" s="56"/>
      <c r="BD83" s="56"/>
      <c r="BE83" s="56"/>
      <c r="BF83" s="104">
        <f t="shared" si="51"/>
        <v>0</v>
      </c>
      <c r="BG83" s="3">
        <f>'t1'!AS83</f>
        <v>0</v>
      </c>
    </row>
    <row r="84" spans="1:59" ht="13.5" customHeight="1">
      <c r="A84" s="43" t="str">
        <f>'t1'!A84</f>
        <v>profilo atipico ruolo sanitario</v>
      </c>
      <c r="B84" s="62" t="str">
        <f>'t1'!B84</f>
        <v>S00062</v>
      </c>
      <c r="C84" s="152">
        <f t="shared" si="52"/>
        <v>0</v>
      </c>
      <c r="D84" s="152">
        <f t="shared" si="27"/>
        <v>0</v>
      </c>
      <c r="E84" s="152">
        <f t="shared" si="28"/>
        <v>0</v>
      </c>
      <c r="F84" s="152">
        <f t="shared" si="29"/>
        <v>0</v>
      </c>
      <c r="G84" s="150">
        <f t="shared" si="30"/>
        <v>0</v>
      </c>
      <c r="H84" s="153">
        <f t="shared" si="31"/>
        <v>0</v>
      </c>
      <c r="I84" s="153">
        <f t="shared" si="32"/>
        <v>0</v>
      </c>
      <c r="J84" s="153">
        <f t="shared" si="33"/>
        <v>0</v>
      </c>
      <c r="K84" s="153">
        <f t="shared" si="34"/>
        <v>0</v>
      </c>
      <c r="L84" s="153">
        <f t="shared" si="35"/>
        <v>0</v>
      </c>
      <c r="M84" s="153">
        <f t="shared" si="36"/>
        <v>0</v>
      </c>
      <c r="N84" s="153">
        <f t="shared" si="37"/>
        <v>0</v>
      </c>
      <c r="O84" s="153">
        <f t="shared" si="38"/>
        <v>0</v>
      </c>
      <c r="P84" s="153">
        <f t="shared" si="39"/>
        <v>0</v>
      </c>
      <c r="Q84" s="153">
        <f t="shared" si="40"/>
        <v>0</v>
      </c>
      <c r="R84" s="153">
        <f t="shared" si="41"/>
        <v>0</v>
      </c>
      <c r="S84" s="153">
        <f t="shared" si="42"/>
        <v>0</v>
      </c>
      <c r="T84" s="153">
        <f t="shared" si="43"/>
        <v>0</v>
      </c>
      <c r="U84" s="153">
        <f t="shared" si="44"/>
        <v>0</v>
      </c>
      <c r="V84" s="153">
        <f t="shared" si="45"/>
        <v>0</v>
      </c>
      <c r="W84" s="153">
        <f t="shared" si="46"/>
        <v>0</v>
      </c>
      <c r="X84" s="153">
        <f t="shared" si="47"/>
        <v>0</v>
      </c>
      <c r="Y84" s="153">
        <f t="shared" si="48"/>
        <v>0</v>
      </c>
      <c r="Z84" s="153">
        <f t="shared" si="49"/>
        <v>0</v>
      </c>
      <c r="AA84" s="104">
        <f t="shared" si="50"/>
        <v>0</v>
      </c>
      <c r="AB84" s="3">
        <f>'t1'!N84</f>
        <v>0</v>
      </c>
      <c r="AH84" s="55"/>
      <c r="AI84" s="55"/>
      <c r="AJ84" s="55"/>
      <c r="AK84" s="55"/>
      <c r="AL84" s="52"/>
      <c r="AM84" s="56"/>
      <c r="AN84" s="56"/>
      <c r="AO84" s="56"/>
      <c r="AP84" s="56"/>
      <c r="AQ84" s="56"/>
      <c r="AR84" s="56"/>
      <c r="AS84" s="56"/>
      <c r="AT84" s="56"/>
      <c r="AU84" s="56"/>
      <c r="AV84" s="56"/>
      <c r="AW84" s="56"/>
      <c r="AX84" s="56"/>
      <c r="AY84" s="56"/>
      <c r="AZ84" s="56"/>
      <c r="BA84" s="56"/>
      <c r="BB84" s="56"/>
      <c r="BC84" s="56"/>
      <c r="BD84" s="56"/>
      <c r="BE84" s="56"/>
      <c r="BF84" s="104">
        <f t="shared" si="51"/>
        <v>0</v>
      </c>
      <c r="BG84" s="3">
        <f>'t1'!AS84</f>
        <v>0</v>
      </c>
    </row>
    <row r="85" spans="1:59" ht="13.5" customHeight="1">
      <c r="A85" s="43" t="str">
        <f>'t1'!A85</f>
        <v>avvocato dirig. con incarico di struttura complessa</v>
      </c>
      <c r="B85" s="62" t="str">
        <f>'t1'!B85</f>
        <v>PD0010</v>
      </c>
      <c r="C85" s="152">
        <f t="shared" si="52"/>
        <v>0</v>
      </c>
      <c r="D85" s="152">
        <f t="shared" si="27"/>
        <v>0</v>
      </c>
      <c r="E85" s="152">
        <f t="shared" si="28"/>
        <v>0</v>
      </c>
      <c r="F85" s="152">
        <f t="shared" si="29"/>
        <v>0</v>
      </c>
      <c r="G85" s="150">
        <f t="shared" si="30"/>
        <v>0</v>
      </c>
      <c r="H85" s="153">
        <f t="shared" si="31"/>
        <v>0</v>
      </c>
      <c r="I85" s="153">
        <f t="shared" si="32"/>
        <v>0</v>
      </c>
      <c r="J85" s="153">
        <f t="shared" si="33"/>
        <v>0</v>
      </c>
      <c r="K85" s="153">
        <f t="shared" si="34"/>
        <v>0</v>
      </c>
      <c r="L85" s="153">
        <f t="shared" si="35"/>
        <v>0</v>
      </c>
      <c r="M85" s="153">
        <f t="shared" si="36"/>
        <v>0</v>
      </c>
      <c r="N85" s="153">
        <f t="shared" si="37"/>
        <v>0</v>
      </c>
      <c r="O85" s="153">
        <f t="shared" si="38"/>
        <v>0</v>
      </c>
      <c r="P85" s="153">
        <f t="shared" si="39"/>
        <v>0</v>
      </c>
      <c r="Q85" s="153">
        <f t="shared" si="40"/>
        <v>0</v>
      </c>
      <c r="R85" s="153">
        <f t="shared" si="41"/>
        <v>0</v>
      </c>
      <c r="S85" s="153">
        <f t="shared" si="42"/>
        <v>0</v>
      </c>
      <c r="T85" s="153">
        <f t="shared" si="43"/>
        <v>0</v>
      </c>
      <c r="U85" s="153">
        <f t="shared" si="44"/>
        <v>0</v>
      </c>
      <c r="V85" s="153">
        <f t="shared" si="45"/>
        <v>0</v>
      </c>
      <c r="W85" s="153">
        <f t="shared" si="46"/>
        <v>0</v>
      </c>
      <c r="X85" s="153">
        <f t="shared" si="47"/>
        <v>0</v>
      </c>
      <c r="Y85" s="153">
        <f t="shared" si="48"/>
        <v>0</v>
      </c>
      <c r="Z85" s="153">
        <f t="shared" si="49"/>
        <v>0</v>
      </c>
      <c r="AA85" s="104">
        <f t="shared" si="50"/>
        <v>0</v>
      </c>
      <c r="AB85" s="3">
        <f>'t1'!N85</f>
        <v>0</v>
      </c>
      <c r="AH85" s="55"/>
      <c r="AI85" s="55"/>
      <c r="AJ85" s="55"/>
      <c r="AK85" s="55"/>
      <c r="AL85" s="52"/>
      <c r="AM85" s="56"/>
      <c r="AN85" s="56"/>
      <c r="AO85" s="56"/>
      <c r="AP85" s="56"/>
      <c r="AQ85" s="56"/>
      <c r="AR85" s="56"/>
      <c r="AS85" s="56"/>
      <c r="AT85" s="56"/>
      <c r="AU85" s="56"/>
      <c r="AV85" s="56"/>
      <c r="AW85" s="56"/>
      <c r="AX85" s="56"/>
      <c r="AY85" s="56"/>
      <c r="AZ85" s="56"/>
      <c r="BA85" s="56"/>
      <c r="BB85" s="56"/>
      <c r="BC85" s="56"/>
      <c r="BD85" s="56"/>
      <c r="BE85" s="56"/>
      <c r="BF85" s="104">
        <f t="shared" si="51"/>
        <v>0</v>
      </c>
      <c r="BG85" s="3">
        <f>'t1'!AS85</f>
        <v>0</v>
      </c>
    </row>
    <row r="86" spans="1:59" ht="13.5" customHeight="1">
      <c r="A86" s="43" t="str">
        <f>'t1'!A86</f>
        <v>avvocato dirig. con incarico di struttura semplice</v>
      </c>
      <c r="B86" s="62" t="str">
        <f>'t1'!B86</f>
        <v>PD0S09</v>
      </c>
      <c r="C86" s="152">
        <f t="shared" si="52"/>
        <v>291</v>
      </c>
      <c r="D86" s="152">
        <f t="shared" si="27"/>
        <v>0</v>
      </c>
      <c r="E86" s="152">
        <f t="shared" si="28"/>
        <v>0</v>
      </c>
      <c r="F86" s="152">
        <f t="shared" si="29"/>
        <v>604</v>
      </c>
      <c r="G86" s="150">
        <f t="shared" si="30"/>
        <v>11412</v>
      </c>
      <c r="H86" s="153">
        <f t="shared" si="31"/>
        <v>5028</v>
      </c>
      <c r="I86" s="153">
        <f t="shared" si="32"/>
        <v>0</v>
      </c>
      <c r="J86" s="153">
        <f t="shared" si="33"/>
        <v>0</v>
      </c>
      <c r="K86" s="153">
        <f t="shared" si="34"/>
        <v>0</v>
      </c>
      <c r="L86" s="153">
        <f t="shared" si="35"/>
        <v>0</v>
      </c>
      <c r="M86" s="153">
        <f t="shared" si="36"/>
        <v>0</v>
      </c>
      <c r="N86" s="153">
        <f t="shared" si="37"/>
        <v>0</v>
      </c>
      <c r="O86" s="153">
        <f t="shared" si="38"/>
        <v>0</v>
      </c>
      <c r="P86" s="153">
        <f t="shared" si="39"/>
        <v>0</v>
      </c>
      <c r="Q86" s="153">
        <f t="shared" si="40"/>
        <v>0</v>
      </c>
      <c r="R86" s="153">
        <f t="shared" si="41"/>
        <v>0</v>
      </c>
      <c r="S86" s="153">
        <f t="shared" si="42"/>
        <v>0</v>
      </c>
      <c r="T86" s="153">
        <f t="shared" si="43"/>
        <v>2752</v>
      </c>
      <c r="U86" s="153">
        <f t="shared" si="44"/>
        <v>0</v>
      </c>
      <c r="V86" s="153">
        <f t="shared" si="45"/>
        <v>0</v>
      </c>
      <c r="W86" s="153">
        <f t="shared" si="46"/>
        <v>0</v>
      </c>
      <c r="X86" s="153">
        <f t="shared" si="47"/>
        <v>0</v>
      </c>
      <c r="Y86" s="153">
        <f t="shared" si="48"/>
        <v>0</v>
      </c>
      <c r="Z86" s="153">
        <f t="shared" si="49"/>
        <v>0</v>
      </c>
      <c r="AA86" s="104">
        <f t="shared" si="50"/>
        <v>20087</v>
      </c>
      <c r="AB86" s="3">
        <f>'t1'!N86</f>
        <v>1</v>
      </c>
      <c r="AH86" s="55">
        <v>291</v>
      </c>
      <c r="AI86" s="55"/>
      <c r="AJ86" s="55"/>
      <c r="AK86" s="55">
        <v>604</v>
      </c>
      <c r="AL86" s="52">
        <v>11412</v>
      </c>
      <c r="AM86" s="56">
        <v>5028</v>
      </c>
      <c r="AN86" s="56"/>
      <c r="AO86" s="56"/>
      <c r="AP86" s="56"/>
      <c r="AQ86" s="56"/>
      <c r="AR86" s="56"/>
      <c r="AS86" s="56"/>
      <c r="AT86" s="56"/>
      <c r="AU86" s="56"/>
      <c r="AV86" s="56"/>
      <c r="AW86" s="56"/>
      <c r="AX86" s="56"/>
      <c r="AY86" s="56">
        <v>2752</v>
      </c>
      <c r="AZ86" s="56"/>
      <c r="BA86" s="56"/>
      <c r="BB86" s="56"/>
      <c r="BC86" s="56"/>
      <c r="BD86" s="56"/>
      <c r="BE86" s="56"/>
      <c r="BF86" s="104">
        <f t="shared" si="51"/>
        <v>20087</v>
      </c>
      <c r="BG86" s="3">
        <f>'t1'!AS86</f>
        <v>0</v>
      </c>
    </row>
    <row r="87" spans="1:59" ht="13.5" customHeight="1">
      <c r="A87" s="43" t="str">
        <f>'t1'!A87</f>
        <v>avvocato dirig. con altri incar.prof.li</v>
      </c>
      <c r="B87" s="62" t="str">
        <f>'t1'!B87</f>
        <v>PD0A09</v>
      </c>
      <c r="C87" s="152">
        <f t="shared" si="52"/>
        <v>266</v>
      </c>
      <c r="D87" s="152">
        <f t="shared" si="27"/>
        <v>0</v>
      </c>
      <c r="E87" s="152">
        <f t="shared" si="28"/>
        <v>0</v>
      </c>
      <c r="F87" s="152">
        <f t="shared" si="29"/>
        <v>554</v>
      </c>
      <c r="G87" s="150">
        <f t="shared" si="30"/>
        <v>0</v>
      </c>
      <c r="H87" s="153">
        <f t="shared" si="31"/>
        <v>3510</v>
      </c>
      <c r="I87" s="153">
        <f t="shared" si="32"/>
        <v>0</v>
      </c>
      <c r="J87" s="153">
        <f t="shared" si="33"/>
        <v>0</v>
      </c>
      <c r="K87" s="153">
        <f t="shared" si="34"/>
        <v>0</v>
      </c>
      <c r="L87" s="153">
        <f t="shared" si="35"/>
        <v>0</v>
      </c>
      <c r="M87" s="153">
        <f t="shared" si="36"/>
        <v>0</v>
      </c>
      <c r="N87" s="153">
        <f t="shared" si="37"/>
        <v>0</v>
      </c>
      <c r="O87" s="153">
        <f t="shared" si="38"/>
        <v>0</v>
      </c>
      <c r="P87" s="153">
        <f t="shared" si="39"/>
        <v>0</v>
      </c>
      <c r="Q87" s="153">
        <f t="shared" si="40"/>
        <v>0</v>
      </c>
      <c r="R87" s="153">
        <f t="shared" si="41"/>
        <v>0</v>
      </c>
      <c r="S87" s="153">
        <f t="shared" si="42"/>
        <v>0</v>
      </c>
      <c r="T87" s="153">
        <f t="shared" si="43"/>
        <v>2752</v>
      </c>
      <c r="U87" s="153">
        <f t="shared" si="44"/>
        <v>0</v>
      </c>
      <c r="V87" s="153">
        <f t="shared" si="45"/>
        <v>0</v>
      </c>
      <c r="W87" s="153">
        <f t="shared" si="46"/>
        <v>0</v>
      </c>
      <c r="X87" s="153">
        <f t="shared" si="47"/>
        <v>0</v>
      </c>
      <c r="Y87" s="153">
        <f t="shared" si="48"/>
        <v>0</v>
      </c>
      <c r="Z87" s="153">
        <f t="shared" si="49"/>
        <v>0</v>
      </c>
      <c r="AA87" s="104">
        <f t="shared" si="50"/>
        <v>7082</v>
      </c>
      <c r="AB87" s="3">
        <f>'t1'!N87</f>
        <v>1</v>
      </c>
      <c r="AH87" s="55">
        <v>266</v>
      </c>
      <c r="AI87" s="55"/>
      <c r="AJ87" s="55"/>
      <c r="AK87" s="55">
        <v>554</v>
      </c>
      <c r="AL87" s="52"/>
      <c r="AM87" s="56">
        <v>3510</v>
      </c>
      <c r="AN87" s="56"/>
      <c r="AO87" s="56"/>
      <c r="AP87" s="56"/>
      <c r="AQ87" s="56"/>
      <c r="AR87" s="56"/>
      <c r="AS87" s="56"/>
      <c r="AT87" s="56"/>
      <c r="AU87" s="56"/>
      <c r="AV87" s="56"/>
      <c r="AW87" s="56"/>
      <c r="AX87" s="56"/>
      <c r="AY87" s="56">
        <v>2752</v>
      </c>
      <c r="AZ87" s="56"/>
      <c r="BA87" s="56"/>
      <c r="BB87" s="56"/>
      <c r="BC87" s="56"/>
      <c r="BD87" s="56"/>
      <c r="BE87" s="56"/>
      <c r="BF87" s="104">
        <f t="shared" si="51"/>
        <v>7082</v>
      </c>
      <c r="BG87" s="3">
        <f>'t1'!AS87</f>
        <v>0</v>
      </c>
    </row>
    <row r="88" spans="1:59" ht="13.5" customHeight="1">
      <c r="A88" s="43" t="str">
        <f>'t1'!A88</f>
        <v>avvocato dir. a t. determinato(art. 15-septies dlgs. 502/92)</v>
      </c>
      <c r="B88" s="62" t="str">
        <f>'t1'!B88</f>
        <v>PD0605</v>
      </c>
      <c r="C88" s="152">
        <f t="shared" si="52"/>
        <v>0</v>
      </c>
      <c r="D88" s="152">
        <f t="shared" si="27"/>
        <v>0</v>
      </c>
      <c r="E88" s="152">
        <f t="shared" si="28"/>
        <v>0</v>
      </c>
      <c r="F88" s="152">
        <f t="shared" si="29"/>
        <v>0</v>
      </c>
      <c r="G88" s="150">
        <f t="shared" si="30"/>
        <v>0</v>
      </c>
      <c r="H88" s="153">
        <f t="shared" si="31"/>
        <v>0</v>
      </c>
      <c r="I88" s="153">
        <f t="shared" si="32"/>
        <v>0</v>
      </c>
      <c r="J88" s="153">
        <f t="shared" si="33"/>
        <v>0</v>
      </c>
      <c r="K88" s="153">
        <f t="shared" si="34"/>
        <v>0</v>
      </c>
      <c r="L88" s="153">
        <f t="shared" si="35"/>
        <v>0</v>
      </c>
      <c r="M88" s="153">
        <f t="shared" si="36"/>
        <v>0</v>
      </c>
      <c r="N88" s="153">
        <f t="shared" si="37"/>
        <v>0</v>
      </c>
      <c r="O88" s="153">
        <f t="shared" si="38"/>
        <v>0</v>
      </c>
      <c r="P88" s="153">
        <f t="shared" si="39"/>
        <v>0</v>
      </c>
      <c r="Q88" s="153">
        <f t="shared" si="40"/>
        <v>0</v>
      </c>
      <c r="R88" s="153">
        <f t="shared" si="41"/>
        <v>0</v>
      </c>
      <c r="S88" s="153">
        <f t="shared" si="42"/>
        <v>0</v>
      </c>
      <c r="T88" s="153">
        <f t="shared" si="43"/>
        <v>0</v>
      </c>
      <c r="U88" s="153">
        <f t="shared" si="44"/>
        <v>0</v>
      </c>
      <c r="V88" s="153">
        <f t="shared" si="45"/>
        <v>0</v>
      </c>
      <c r="W88" s="153">
        <f t="shared" si="46"/>
        <v>0</v>
      </c>
      <c r="X88" s="153">
        <f t="shared" si="47"/>
        <v>0</v>
      </c>
      <c r="Y88" s="153">
        <f t="shared" si="48"/>
        <v>0</v>
      </c>
      <c r="Z88" s="153">
        <f t="shared" si="49"/>
        <v>0</v>
      </c>
      <c r="AA88" s="104">
        <f t="shared" si="50"/>
        <v>0</v>
      </c>
      <c r="AB88" s="3">
        <f>'t1'!N88</f>
        <v>0</v>
      </c>
      <c r="AH88" s="55"/>
      <c r="AI88" s="55"/>
      <c r="AJ88" s="55"/>
      <c r="AK88" s="55"/>
      <c r="AL88" s="52"/>
      <c r="AM88" s="56"/>
      <c r="AN88" s="56"/>
      <c r="AO88" s="56"/>
      <c r="AP88" s="56"/>
      <c r="AQ88" s="56"/>
      <c r="AR88" s="56"/>
      <c r="AS88" s="56"/>
      <c r="AT88" s="56"/>
      <c r="AU88" s="56"/>
      <c r="AV88" s="56"/>
      <c r="AW88" s="56"/>
      <c r="AX88" s="56"/>
      <c r="AY88" s="56"/>
      <c r="AZ88" s="56"/>
      <c r="BA88" s="56"/>
      <c r="BB88" s="56"/>
      <c r="BC88" s="56"/>
      <c r="BD88" s="56"/>
      <c r="BE88" s="56"/>
      <c r="BF88" s="104">
        <f t="shared" si="51"/>
        <v>0</v>
      </c>
      <c r="BG88" s="3">
        <f>'t1'!AS88</f>
        <v>0</v>
      </c>
    </row>
    <row r="89" spans="1:59" ht="13.5" customHeight="1">
      <c r="A89" s="43" t="str">
        <f>'t1'!A89</f>
        <v>ingegnere dirig. con incarico di struttura complessa</v>
      </c>
      <c r="B89" s="62" t="str">
        <f>'t1'!B89</f>
        <v>PD0046</v>
      </c>
      <c r="C89" s="152">
        <f t="shared" si="52"/>
        <v>1743</v>
      </c>
      <c r="D89" s="152">
        <f t="shared" si="27"/>
        <v>40894</v>
      </c>
      <c r="E89" s="152">
        <f t="shared" si="28"/>
        <v>0</v>
      </c>
      <c r="F89" s="152">
        <f t="shared" si="29"/>
        <v>33530</v>
      </c>
      <c r="G89" s="150">
        <f t="shared" si="30"/>
        <v>137898</v>
      </c>
      <c r="H89" s="153">
        <f t="shared" si="31"/>
        <v>51050</v>
      </c>
      <c r="I89" s="153">
        <f t="shared" si="32"/>
        <v>0</v>
      </c>
      <c r="J89" s="153">
        <f t="shared" si="33"/>
        <v>0</v>
      </c>
      <c r="K89" s="153">
        <f t="shared" si="34"/>
        <v>13348</v>
      </c>
      <c r="L89" s="153">
        <f t="shared" si="35"/>
        <v>0</v>
      </c>
      <c r="M89" s="153">
        <f t="shared" si="36"/>
        <v>0</v>
      </c>
      <c r="N89" s="153">
        <f t="shared" si="37"/>
        <v>0</v>
      </c>
      <c r="O89" s="153">
        <f t="shared" si="38"/>
        <v>0</v>
      </c>
      <c r="P89" s="153">
        <f t="shared" si="39"/>
        <v>723</v>
      </c>
      <c r="Q89" s="153">
        <f t="shared" si="40"/>
        <v>0</v>
      </c>
      <c r="R89" s="153">
        <f t="shared" si="41"/>
        <v>0</v>
      </c>
      <c r="S89" s="153">
        <f t="shared" si="42"/>
        <v>0</v>
      </c>
      <c r="T89" s="153">
        <f t="shared" si="43"/>
        <v>0</v>
      </c>
      <c r="U89" s="153">
        <f t="shared" si="44"/>
        <v>0</v>
      </c>
      <c r="V89" s="153">
        <f t="shared" si="45"/>
        <v>0</v>
      </c>
      <c r="W89" s="153">
        <f t="shared" si="46"/>
        <v>0</v>
      </c>
      <c r="X89" s="153">
        <f t="shared" si="47"/>
        <v>0</v>
      </c>
      <c r="Y89" s="153">
        <f t="shared" si="48"/>
        <v>238</v>
      </c>
      <c r="Z89" s="153">
        <f t="shared" si="49"/>
        <v>0</v>
      </c>
      <c r="AA89" s="104">
        <f t="shared" si="50"/>
        <v>279424</v>
      </c>
      <c r="AB89" s="3">
        <f>'t1'!N89</f>
        <v>1</v>
      </c>
      <c r="AH89" s="55">
        <v>1743</v>
      </c>
      <c r="AI89" s="55">
        <v>40894</v>
      </c>
      <c r="AJ89" s="55"/>
      <c r="AK89" s="55">
        <v>33530</v>
      </c>
      <c r="AL89" s="52">
        <v>137898</v>
      </c>
      <c r="AM89" s="56">
        <v>51050</v>
      </c>
      <c r="AN89" s="56"/>
      <c r="AO89" s="56"/>
      <c r="AP89" s="56">
        <v>13348</v>
      </c>
      <c r="AQ89" s="56"/>
      <c r="AR89" s="56"/>
      <c r="AS89" s="56"/>
      <c r="AT89" s="56"/>
      <c r="AU89" s="56">
        <v>723</v>
      </c>
      <c r="AV89" s="56"/>
      <c r="AW89" s="56"/>
      <c r="AX89" s="56"/>
      <c r="AY89" s="56"/>
      <c r="AZ89" s="56"/>
      <c r="BA89" s="56"/>
      <c r="BB89" s="56"/>
      <c r="BC89" s="56"/>
      <c r="BD89" s="56">
        <v>238</v>
      </c>
      <c r="BE89" s="56"/>
      <c r="BF89" s="104">
        <f t="shared" si="51"/>
        <v>279424</v>
      </c>
      <c r="BG89" s="3">
        <f>'t1'!AS89</f>
        <v>0</v>
      </c>
    </row>
    <row r="90" spans="1:59" ht="13.5" customHeight="1">
      <c r="A90" s="43" t="str">
        <f>'t1'!A90</f>
        <v>ingegnere dirig. con incarico di struttura semplice</v>
      </c>
      <c r="B90" s="62" t="str">
        <f>'t1'!B90</f>
        <v>PD0S45</v>
      </c>
      <c r="C90" s="152">
        <f t="shared" si="52"/>
        <v>2324</v>
      </c>
      <c r="D90" s="152">
        <f t="shared" si="27"/>
        <v>0</v>
      </c>
      <c r="E90" s="152">
        <f t="shared" si="28"/>
        <v>0</v>
      </c>
      <c r="F90" s="152">
        <f t="shared" si="29"/>
        <v>33954</v>
      </c>
      <c r="G90" s="150">
        <f t="shared" si="30"/>
        <v>98326</v>
      </c>
      <c r="H90" s="153">
        <f t="shared" si="31"/>
        <v>47320</v>
      </c>
      <c r="I90" s="153">
        <f t="shared" si="32"/>
        <v>0</v>
      </c>
      <c r="J90" s="153">
        <f t="shared" si="33"/>
        <v>0</v>
      </c>
      <c r="K90" s="153">
        <f t="shared" si="34"/>
        <v>0</v>
      </c>
      <c r="L90" s="153">
        <f t="shared" si="35"/>
        <v>0</v>
      </c>
      <c r="M90" s="153">
        <f t="shared" si="36"/>
        <v>0</v>
      </c>
      <c r="N90" s="153">
        <f t="shared" si="37"/>
        <v>0</v>
      </c>
      <c r="O90" s="153">
        <f t="shared" si="38"/>
        <v>984</v>
      </c>
      <c r="P90" s="153">
        <f t="shared" si="39"/>
        <v>2159</v>
      </c>
      <c r="Q90" s="153">
        <f t="shared" si="40"/>
        <v>0</v>
      </c>
      <c r="R90" s="153">
        <f t="shared" si="41"/>
        <v>0</v>
      </c>
      <c r="S90" s="153">
        <f t="shared" si="42"/>
        <v>0</v>
      </c>
      <c r="T90" s="153">
        <f t="shared" si="43"/>
        <v>0</v>
      </c>
      <c r="U90" s="153">
        <f t="shared" si="44"/>
        <v>0</v>
      </c>
      <c r="V90" s="153">
        <f t="shared" si="45"/>
        <v>0</v>
      </c>
      <c r="W90" s="153">
        <f t="shared" si="46"/>
        <v>0</v>
      </c>
      <c r="X90" s="153">
        <f t="shared" si="47"/>
        <v>0</v>
      </c>
      <c r="Y90" s="153">
        <f t="shared" si="48"/>
        <v>2620</v>
      </c>
      <c r="Z90" s="153">
        <f t="shared" si="49"/>
        <v>0</v>
      </c>
      <c r="AA90" s="104">
        <f t="shared" si="50"/>
        <v>187687</v>
      </c>
      <c r="AB90" s="3">
        <f>'t1'!N90</f>
        <v>1</v>
      </c>
      <c r="AH90" s="55">
        <v>2324</v>
      </c>
      <c r="AI90" s="55"/>
      <c r="AJ90" s="55"/>
      <c r="AK90" s="55">
        <v>33954</v>
      </c>
      <c r="AL90" s="52">
        <v>98326</v>
      </c>
      <c r="AM90" s="56">
        <v>47320</v>
      </c>
      <c r="AN90" s="56"/>
      <c r="AO90" s="56"/>
      <c r="AP90" s="56"/>
      <c r="AQ90" s="56"/>
      <c r="AR90" s="56"/>
      <c r="AS90" s="56"/>
      <c r="AT90" s="56">
        <v>984</v>
      </c>
      <c r="AU90" s="56">
        <v>2159</v>
      </c>
      <c r="AV90" s="56"/>
      <c r="AW90" s="56"/>
      <c r="AX90" s="56"/>
      <c r="AY90" s="56"/>
      <c r="AZ90" s="56"/>
      <c r="BA90" s="56"/>
      <c r="BB90" s="56"/>
      <c r="BC90" s="56"/>
      <c r="BD90" s="56">
        <v>2620</v>
      </c>
      <c r="BE90" s="56"/>
      <c r="BF90" s="104">
        <f t="shared" si="51"/>
        <v>187687</v>
      </c>
      <c r="BG90" s="3">
        <f>'t1'!AS90</f>
        <v>0</v>
      </c>
    </row>
    <row r="91" spans="1:59" ht="13.5" customHeight="1">
      <c r="A91" s="43" t="str">
        <f>'t1'!A91</f>
        <v>ingegnere dirig. con altri incar.prof.li</v>
      </c>
      <c r="B91" s="62" t="str">
        <f>'t1'!B91</f>
        <v>PD0A45</v>
      </c>
      <c r="C91" s="152">
        <f t="shared" si="52"/>
        <v>4496</v>
      </c>
      <c r="D91" s="152">
        <f t="shared" si="27"/>
        <v>0</v>
      </c>
      <c r="E91" s="152">
        <f t="shared" si="28"/>
        <v>0</v>
      </c>
      <c r="F91" s="152">
        <f t="shared" si="29"/>
        <v>47076</v>
      </c>
      <c r="G91" s="150">
        <f t="shared" si="30"/>
        <v>23253</v>
      </c>
      <c r="H91" s="153">
        <f t="shared" si="31"/>
        <v>59712</v>
      </c>
      <c r="I91" s="153">
        <f t="shared" si="32"/>
        <v>0</v>
      </c>
      <c r="J91" s="153">
        <f t="shared" si="33"/>
        <v>0</v>
      </c>
      <c r="K91" s="153">
        <f t="shared" si="34"/>
        <v>0</v>
      </c>
      <c r="L91" s="153">
        <f t="shared" si="35"/>
        <v>0</v>
      </c>
      <c r="M91" s="153">
        <f t="shared" si="36"/>
        <v>0</v>
      </c>
      <c r="N91" s="153">
        <f t="shared" si="37"/>
        <v>0</v>
      </c>
      <c r="O91" s="153">
        <f t="shared" si="38"/>
        <v>2445</v>
      </c>
      <c r="P91" s="153">
        <f t="shared" si="39"/>
        <v>6563</v>
      </c>
      <c r="Q91" s="153">
        <f t="shared" si="40"/>
        <v>0</v>
      </c>
      <c r="R91" s="153">
        <f t="shared" si="41"/>
        <v>0</v>
      </c>
      <c r="S91" s="153">
        <f t="shared" si="42"/>
        <v>0</v>
      </c>
      <c r="T91" s="153">
        <f t="shared" si="43"/>
        <v>0</v>
      </c>
      <c r="U91" s="153">
        <f t="shared" si="44"/>
        <v>0</v>
      </c>
      <c r="V91" s="153">
        <f t="shared" si="45"/>
        <v>0</v>
      </c>
      <c r="W91" s="153">
        <f t="shared" si="46"/>
        <v>0</v>
      </c>
      <c r="X91" s="153">
        <f t="shared" si="47"/>
        <v>0</v>
      </c>
      <c r="Y91" s="153">
        <f t="shared" si="48"/>
        <v>6101</v>
      </c>
      <c r="Z91" s="153">
        <f t="shared" si="49"/>
        <v>62</v>
      </c>
      <c r="AA91" s="104">
        <f t="shared" si="50"/>
        <v>149708</v>
      </c>
      <c r="AB91" s="3">
        <f>'t1'!N91</f>
        <v>1</v>
      </c>
      <c r="AH91" s="55">
        <v>4496</v>
      </c>
      <c r="AI91" s="55"/>
      <c r="AJ91" s="55"/>
      <c r="AK91" s="55">
        <v>47076</v>
      </c>
      <c r="AL91" s="52">
        <v>23253</v>
      </c>
      <c r="AM91" s="56">
        <v>59712</v>
      </c>
      <c r="AN91" s="56"/>
      <c r="AO91" s="56"/>
      <c r="AP91" s="56"/>
      <c r="AQ91" s="56"/>
      <c r="AR91" s="56"/>
      <c r="AS91" s="56"/>
      <c r="AT91" s="56">
        <v>2445</v>
      </c>
      <c r="AU91" s="56">
        <v>6563</v>
      </c>
      <c r="AV91" s="56"/>
      <c r="AW91" s="56"/>
      <c r="AX91" s="56"/>
      <c r="AY91" s="56"/>
      <c r="AZ91" s="56"/>
      <c r="BA91" s="56"/>
      <c r="BB91" s="56"/>
      <c r="BC91" s="56"/>
      <c r="BD91" s="56">
        <v>6101</v>
      </c>
      <c r="BE91" s="56">
        <v>62</v>
      </c>
      <c r="BF91" s="104">
        <f t="shared" si="51"/>
        <v>149708</v>
      </c>
      <c r="BG91" s="3">
        <f>'t1'!AS91</f>
        <v>0</v>
      </c>
    </row>
    <row r="92" spans="1:59" ht="13.5" customHeight="1">
      <c r="A92" s="43" t="str">
        <f>'t1'!A92</f>
        <v>ingegnere dir. a t. determinato(art.15-septies dlgs. 502/92)</v>
      </c>
      <c r="B92" s="62" t="str">
        <f>'t1'!B92</f>
        <v>PD0606</v>
      </c>
      <c r="C92" s="152">
        <f t="shared" si="52"/>
        <v>0</v>
      </c>
      <c r="D92" s="152">
        <f t="shared" si="27"/>
        <v>0</v>
      </c>
      <c r="E92" s="152">
        <f t="shared" si="28"/>
        <v>0</v>
      </c>
      <c r="F92" s="152">
        <f t="shared" si="29"/>
        <v>0</v>
      </c>
      <c r="G92" s="150">
        <f t="shared" si="30"/>
        <v>0</v>
      </c>
      <c r="H92" s="153">
        <f t="shared" si="31"/>
        <v>0</v>
      </c>
      <c r="I92" s="153">
        <f t="shared" si="32"/>
        <v>0</v>
      </c>
      <c r="J92" s="153">
        <f t="shared" si="33"/>
        <v>0</v>
      </c>
      <c r="K92" s="153">
        <f t="shared" si="34"/>
        <v>0</v>
      </c>
      <c r="L92" s="153">
        <f t="shared" si="35"/>
        <v>0</v>
      </c>
      <c r="M92" s="153">
        <f t="shared" si="36"/>
        <v>0</v>
      </c>
      <c r="N92" s="153">
        <f t="shared" si="37"/>
        <v>0</v>
      </c>
      <c r="O92" s="153">
        <f t="shared" si="38"/>
        <v>0</v>
      </c>
      <c r="P92" s="153">
        <f t="shared" si="39"/>
        <v>0</v>
      </c>
      <c r="Q92" s="153">
        <f t="shared" si="40"/>
        <v>0</v>
      </c>
      <c r="R92" s="153">
        <f t="shared" si="41"/>
        <v>0</v>
      </c>
      <c r="S92" s="153">
        <f t="shared" si="42"/>
        <v>0</v>
      </c>
      <c r="T92" s="153">
        <f t="shared" si="43"/>
        <v>0</v>
      </c>
      <c r="U92" s="153">
        <f t="shared" si="44"/>
        <v>0</v>
      </c>
      <c r="V92" s="153">
        <f t="shared" si="45"/>
        <v>0</v>
      </c>
      <c r="W92" s="153">
        <f t="shared" si="46"/>
        <v>0</v>
      </c>
      <c r="X92" s="153">
        <f t="shared" si="47"/>
        <v>0</v>
      </c>
      <c r="Y92" s="153">
        <f t="shared" si="48"/>
        <v>0</v>
      </c>
      <c r="Z92" s="153">
        <f t="shared" si="49"/>
        <v>0</v>
      </c>
      <c r="AA92" s="104">
        <f t="shared" si="50"/>
        <v>0</v>
      </c>
      <c r="AB92" s="3">
        <f>'t1'!N92</f>
        <v>0</v>
      </c>
      <c r="AH92" s="55"/>
      <c r="AI92" s="55"/>
      <c r="AJ92" s="55"/>
      <c r="AK92" s="55"/>
      <c r="AL92" s="52"/>
      <c r="AM92" s="56"/>
      <c r="AN92" s="56"/>
      <c r="AO92" s="56"/>
      <c r="AP92" s="56"/>
      <c r="AQ92" s="56"/>
      <c r="AR92" s="56"/>
      <c r="AS92" s="56"/>
      <c r="AT92" s="56"/>
      <c r="AU92" s="56"/>
      <c r="AV92" s="56"/>
      <c r="AW92" s="56"/>
      <c r="AX92" s="56"/>
      <c r="AY92" s="56"/>
      <c r="AZ92" s="56"/>
      <c r="BA92" s="56"/>
      <c r="BB92" s="56"/>
      <c r="BC92" s="56"/>
      <c r="BD92" s="56"/>
      <c r="BE92" s="56"/>
      <c r="BF92" s="104">
        <f t="shared" si="51"/>
        <v>0</v>
      </c>
      <c r="BG92" s="3">
        <f>'t1'!AS92</f>
        <v>0</v>
      </c>
    </row>
    <row r="93" spans="1:59" ht="13.5" customHeight="1">
      <c r="A93" s="43" t="str">
        <f>'t1'!A93</f>
        <v>architetti dirig. con incarico di struttura complessa</v>
      </c>
      <c r="B93" s="62" t="str">
        <f>'t1'!B93</f>
        <v>PD0004</v>
      </c>
      <c r="C93" s="152">
        <f t="shared" si="52"/>
        <v>0</v>
      </c>
      <c r="D93" s="152">
        <f t="shared" si="27"/>
        <v>0</v>
      </c>
      <c r="E93" s="152">
        <f t="shared" si="28"/>
        <v>0</v>
      </c>
      <c r="F93" s="152">
        <f t="shared" si="29"/>
        <v>0</v>
      </c>
      <c r="G93" s="150">
        <f t="shared" si="30"/>
        <v>0</v>
      </c>
      <c r="H93" s="153">
        <f t="shared" si="31"/>
        <v>0</v>
      </c>
      <c r="I93" s="153">
        <f t="shared" si="32"/>
        <v>0</v>
      </c>
      <c r="J93" s="153">
        <f t="shared" si="33"/>
        <v>0</v>
      </c>
      <c r="K93" s="153">
        <f t="shared" si="34"/>
        <v>0</v>
      </c>
      <c r="L93" s="153">
        <f t="shared" si="35"/>
        <v>0</v>
      </c>
      <c r="M93" s="153">
        <f t="shared" si="36"/>
        <v>0</v>
      </c>
      <c r="N93" s="153">
        <f t="shared" si="37"/>
        <v>0</v>
      </c>
      <c r="O93" s="153">
        <f t="shared" si="38"/>
        <v>0</v>
      </c>
      <c r="P93" s="153">
        <f t="shared" si="39"/>
        <v>0</v>
      </c>
      <c r="Q93" s="153">
        <f t="shared" si="40"/>
        <v>0</v>
      </c>
      <c r="R93" s="153">
        <f t="shared" si="41"/>
        <v>0</v>
      </c>
      <c r="S93" s="153">
        <f t="shared" si="42"/>
        <v>0</v>
      </c>
      <c r="T93" s="153">
        <f t="shared" si="43"/>
        <v>0</v>
      </c>
      <c r="U93" s="153">
        <f t="shared" si="44"/>
        <v>0</v>
      </c>
      <c r="V93" s="153">
        <f t="shared" si="45"/>
        <v>0</v>
      </c>
      <c r="W93" s="153">
        <f t="shared" si="46"/>
        <v>0</v>
      </c>
      <c r="X93" s="153">
        <f t="shared" si="47"/>
        <v>0</v>
      </c>
      <c r="Y93" s="153">
        <f t="shared" si="48"/>
        <v>0</v>
      </c>
      <c r="Z93" s="153">
        <f t="shared" si="49"/>
        <v>0</v>
      </c>
      <c r="AA93" s="104">
        <f t="shared" si="50"/>
        <v>0</v>
      </c>
      <c r="AB93" s="3">
        <f>'t1'!N93</f>
        <v>0</v>
      </c>
      <c r="AH93" s="55"/>
      <c r="AI93" s="55"/>
      <c r="AJ93" s="55"/>
      <c r="AK93" s="55"/>
      <c r="AL93" s="52"/>
      <c r="AM93" s="56"/>
      <c r="AN93" s="56"/>
      <c r="AO93" s="56"/>
      <c r="AP93" s="56"/>
      <c r="AQ93" s="56"/>
      <c r="AR93" s="56"/>
      <c r="AS93" s="56"/>
      <c r="AT93" s="56"/>
      <c r="AU93" s="56"/>
      <c r="AV93" s="56"/>
      <c r="AW93" s="56"/>
      <c r="AX93" s="56"/>
      <c r="AY93" s="56"/>
      <c r="AZ93" s="56"/>
      <c r="BA93" s="56"/>
      <c r="BB93" s="56"/>
      <c r="BC93" s="56"/>
      <c r="BD93" s="56"/>
      <c r="BE93" s="56"/>
      <c r="BF93" s="104">
        <f t="shared" si="51"/>
        <v>0</v>
      </c>
      <c r="BG93" s="3">
        <f>'t1'!AS93</f>
        <v>0</v>
      </c>
    </row>
    <row r="94" spans="1:59" ht="13.5" customHeight="1">
      <c r="A94" s="43" t="str">
        <f>'t1'!A94</f>
        <v>architetti dirig. con incarico di struttura semplice</v>
      </c>
      <c r="B94" s="62" t="str">
        <f>'t1'!B94</f>
        <v>PD0S03</v>
      </c>
      <c r="C94" s="152">
        <f t="shared" si="52"/>
        <v>277</v>
      </c>
      <c r="D94" s="152">
        <f t="shared" si="27"/>
        <v>0</v>
      </c>
      <c r="E94" s="152">
        <f t="shared" si="28"/>
        <v>0</v>
      </c>
      <c r="F94" s="152">
        <f t="shared" si="29"/>
        <v>3376</v>
      </c>
      <c r="G94" s="150">
        <f t="shared" si="30"/>
        <v>7813</v>
      </c>
      <c r="H94" s="153">
        <f t="shared" si="31"/>
        <v>4902</v>
      </c>
      <c r="I94" s="153">
        <f t="shared" si="32"/>
        <v>0</v>
      </c>
      <c r="J94" s="153">
        <f t="shared" si="33"/>
        <v>0</v>
      </c>
      <c r="K94" s="153">
        <f t="shared" si="34"/>
        <v>0</v>
      </c>
      <c r="L94" s="153">
        <f t="shared" si="35"/>
        <v>0</v>
      </c>
      <c r="M94" s="153">
        <f t="shared" si="36"/>
        <v>0</v>
      </c>
      <c r="N94" s="153">
        <f t="shared" si="37"/>
        <v>0</v>
      </c>
      <c r="O94" s="153">
        <f t="shared" si="38"/>
        <v>0</v>
      </c>
      <c r="P94" s="153">
        <f t="shared" si="39"/>
        <v>0</v>
      </c>
      <c r="Q94" s="153">
        <f t="shared" si="40"/>
        <v>0</v>
      </c>
      <c r="R94" s="153">
        <f t="shared" si="41"/>
        <v>0</v>
      </c>
      <c r="S94" s="153">
        <f t="shared" si="42"/>
        <v>0</v>
      </c>
      <c r="T94" s="153">
        <f t="shared" si="43"/>
        <v>0</v>
      </c>
      <c r="U94" s="153">
        <f t="shared" si="44"/>
        <v>0</v>
      </c>
      <c r="V94" s="153">
        <f t="shared" si="45"/>
        <v>0</v>
      </c>
      <c r="W94" s="153">
        <f t="shared" si="46"/>
        <v>0</v>
      </c>
      <c r="X94" s="153">
        <f t="shared" si="47"/>
        <v>0</v>
      </c>
      <c r="Y94" s="153">
        <f t="shared" si="48"/>
        <v>0</v>
      </c>
      <c r="Z94" s="153">
        <f t="shared" si="49"/>
        <v>0</v>
      </c>
      <c r="AA94" s="104">
        <f t="shared" si="50"/>
        <v>16368</v>
      </c>
      <c r="AB94" s="3">
        <f>'t1'!N94</f>
        <v>1</v>
      </c>
      <c r="AH94" s="55">
        <v>277</v>
      </c>
      <c r="AI94" s="55"/>
      <c r="AJ94" s="55"/>
      <c r="AK94" s="55">
        <v>3376</v>
      </c>
      <c r="AL94" s="52">
        <v>7813</v>
      </c>
      <c r="AM94" s="56">
        <v>4902</v>
      </c>
      <c r="AN94" s="56"/>
      <c r="AO94" s="56"/>
      <c r="AP94" s="56"/>
      <c r="AQ94" s="56"/>
      <c r="AR94" s="56"/>
      <c r="AS94" s="56"/>
      <c r="AT94" s="56"/>
      <c r="AU94" s="56"/>
      <c r="AV94" s="56"/>
      <c r="AW94" s="56"/>
      <c r="AX94" s="56"/>
      <c r="AY94" s="56"/>
      <c r="AZ94" s="56"/>
      <c r="BA94" s="56"/>
      <c r="BB94" s="56"/>
      <c r="BC94" s="56"/>
      <c r="BD94" s="56"/>
      <c r="BE94" s="56"/>
      <c r="BF94" s="104">
        <f t="shared" si="51"/>
        <v>16368</v>
      </c>
      <c r="BG94" s="3">
        <f>'t1'!AS94</f>
        <v>0</v>
      </c>
    </row>
    <row r="95" spans="1:59" ht="13.5" customHeight="1">
      <c r="A95" s="43" t="str">
        <f>'t1'!A95</f>
        <v>architetti dirig. con altri incar.prof.li</v>
      </c>
      <c r="B95" s="62" t="str">
        <f>'t1'!B95</f>
        <v>PD0A03</v>
      </c>
      <c r="C95" s="152">
        <f t="shared" si="52"/>
        <v>0</v>
      </c>
      <c r="D95" s="152">
        <f t="shared" si="27"/>
        <v>0</v>
      </c>
      <c r="E95" s="152">
        <f t="shared" si="28"/>
        <v>0</v>
      </c>
      <c r="F95" s="152">
        <f t="shared" si="29"/>
        <v>0</v>
      </c>
      <c r="G95" s="150">
        <f t="shared" si="30"/>
        <v>0</v>
      </c>
      <c r="H95" s="153">
        <f t="shared" si="31"/>
        <v>0</v>
      </c>
      <c r="I95" s="153">
        <f t="shared" si="32"/>
        <v>0</v>
      </c>
      <c r="J95" s="153">
        <f t="shared" si="33"/>
        <v>0</v>
      </c>
      <c r="K95" s="153">
        <f t="shared" si="34"/>
        <v>0</v>
      </c>
      <c r="L95" s="153">
        <f t="shared" si="35"/>
        <v>0</v>
      </c>
      <c r="M95" s="153">
        <f t="shared" si="36"/>
        <v>0</v>
      </c>
      <c r="N95" s="153">
        <f t="shared" si="37"/>
        <v>0</v>
      </c>
      <c r="O95" s="153">
        <f t="shared" si="38"/>
        <v>0</v>
      </c>
      <c r="P95" s="153">
        <f t="shared" si="39"/>
        <v>0</v>
      </c>
      <c r="Q95" s="153">
        <f t="shared" si="40"/>
        <v>0</v>
      </c>
      <c r="R95" s="153">
        <f t="shared" si="41"/>
        <v>0</v>
      </c>
      <c r="S95" s="153">
        <f t="shared" si="42"/>
        <v>0</v>
      </c>
      <c r="T95" s="153">
        <f t="shared" si="43"/>
        <v>0</v>
      </c>
      <c r="U95" s="153">
        <f t="shared" si="44"/>
        <v>0</v>
      </c>
      <c r="V95" s="153">
        <f t="shared" si="45"/>
        <v>0</v>
      </c>
      <c r="W95" s="153">
        <f t="shared" si="46"/>
        <v>0</v>
      </c>
      <c r="X95" s="153">
        <f t="shared" si="47"/>
        <v>0</v>
      </c>
      <c r="Y95" s="153">
        <f t="shared" si="48"/>
        <v>0</v>
      </c>
      <c r="Z95" s="153">
        <f t="shared" si="49"/>
        <v>0</v>
      </c>
      <c r="AA95" s="104">
        <f t="shared" si="50"/>
        <v>0</v>
      </c>
      <c r="AB95" s="3">
        <f>'t1'!N95</f>
        <v>0</v>
      </c>
      <c r="AH95" s="55"/>
      <c r="AI95" s="55"/>
      <c r="AJ95" s="55"/>
      <c r="AK95" s="55"/>
      <c r="AL95" s="52"/>
      <c r="AM95" s="56"/>
      <c r="AN95" s="56"/>
      <c r="AO95" s="56"/>
      <c r="AP95" s="56"/>
      <c r="AQ95" s="56"/>
      <c r="AR95" s="56"/>
      <c r="AS95" s="56"/>
      <c r="AT95" s="56"/>
      <c r="AU95" s="56"/>
      <c r="AV95" s="56"/>
      <c r="AW95" s="56"/>
      <c r="AX95" s="56"/>
      <c r="AY95" s="56"/>
      <c r="AZ95" s="56"/>
      <c r="BA95" s="56"/>
      <c r="BB95" s="56"/>
      <c r="BC95" s="56"/>
      <c r="BD95" s="56"/>
      <c r="BE95" s="56"/>
      <c r="BF95" s="104">
        <f t="shared" si="51"/>
        <v>0</v>
      </c>
      <c r="BG95" s="3">
        <f>'t1'!AS95</f>
        <v>0</v>
      </c>
    </row>
    <row r="96" spans="1:59" ht="13.5" customHeight="1">
      <c r="A96" s="43" t="str">
        <f>'t1'!A96</f>
        <v>architetti dir. a t.determinato(art. 15-septies dlgs.502/92)</v>
      </c>
      <c r="B96" s="62" t="str">
        <f>'t1'!B96</f>
        <v>PD0607</v>
      </c>
      <c r="C96" s="152">
        <f t="shared" si="52"/>
        <v>0</v>
      </c>
      <c r="D96" s="152">
        <f t="shared" si="27"/>
        <v>0</v>
      </c>
      <c r="E96" s="152">
        <f t="shared" si="28"/>
        <v>0</v>
      </c>
      <c r="F96" s="152">
        <f t="shared" si="29"/>
        <v>0</v>
      </c>
      <c r="G96" s="150">
        <f t="shared" si="30"/>
        <v>0</v>
      </c>
      <c r="H96" s="153">
        <f t="shared" si="31"/>
        <v>0</v>
      </c>
      <c r="I96" s="153">
        <f t="shared" si="32"/>
        <v>0</v>
      </c>
      <c r="J96" s="153">
        <f t="shared" si="33"/>
        <v>0</v>
      </c>
      <c r="K96" s="153">
        <f t="shared" si="34"/>
        <v>0</v>
      </c>
      <c r="L96" s="153">
        <f t="shared" si="35"/>
        <v>0</v>
      </c>
      <c r="M96" s="153">
        <f t="shared" si="36"/>
        <v>0</v>
      </c>
      <c r="N96" s="153">
        <f t="shared" si="37"/>
        <v>0</v>
      </c>
      <c r="O96" s="153">
        <f t="shared" si="38"/>
        <v>0</v>
      </c>
      <c r="P96" s="153">
        <f t="shared" si="39"/>
        <v>0</v>
      </c>
      <c r="Q96" s="153">
        <f t="shared" si="40"/>
        <v>0</v>
      </c>
      <c r="R96" s="153">
        <f t="shared" si="41"/>
        <v>0</v>
      </c>
      <c r="S96" s="153">
        <f t="shared" si="42"/>
        <v>0</v>
      </c>
      <c r="T96" s="153">
        <f t="shared" si="43"/>
        <v>0</v>
      </c>
      <c r="U96" s="153">
        <f t="shared" si="44"/>
        <v>0</v>
      </c>
      <c r="V96" s="153">
        <f t="shared" si="45"/>
        <v>0</v>
      </c>
      <c r="W96" s="153">
        <f t="shared" si="46"/>
        <v>0</v>
      </c>
      <c r="X96" s="153">
        <f t="shared" si="47"/>
        <v>0</v>
      </c>
      <c r="Y96" s="153">
        <f t="shared" si="48"/>
        <v>0</v>
      </c>
      <c r="Z96" s="153">
        <f t="shared" si="49"/>
        <v>0</v>
      </c>
      <c r="AA96" s="104">
        <f t="shared" si="50"/>
        <v>0</v>
      </c>
      <c r="AB96" s="3">
        <f>'t1'!N96</f>
        <v>0</v>
      </c>
      <c r="AH96" s="55"/>
      <c r="AI96" s="55"/>
      <c r="AJ96" s="55"/>
      <c r="AK96" s="55"/>
      <c r="AL96" s="52"/>
      <c r="AM96" s="56"/>
      <c r="AN96" s="56"/>
      <c r="AO96" s="56"/>
      <c r="AP96" s="56"/>
      <c r="AQ96" s="56"/>
      <c r="AR96" s="56"/>
      <c r="AS96" s="56"/>
      <c r="AT96" s="56"/>
      <c r="AU96" s="56"/>
      <c r="AV96" s="56"/>
      <c r="AW96" s="56"/>
      <c r="AX96" s="56"/>
      <c r="AY96" s="56"/>
      <c r="AZ96" s="56"/>
      <c r="BA96" s="56"/>
      <c r="BB96" s="56"/>
      <c r="BC96" s="56"/>
      <c r="BD96" s="56"/>
      <c r="BE96" s="56"/>
      <c r="BF96" s="104">
        <f t="shared" si="51"/>
        <v>0</v>
      </c>
      <c r="BG96" s="3">
        <f>'t1'!AS96</f>
        <v>0</v>
      </c>
    </row>
    <row r="97" spans="1:59" ht="13.5" customHeight="1">
      <c r="A97" s="43" t="str">
        <f>'t1'!A97</f>
        <v>geologi dirig. con incarico di struttura complessa</v>
      </c>
      <c r="B97" s="62" t="str">
        <f>'t1'!B97</f>
        <v>PD0044</v>
      </c>
      <c r="C97" s="152">
        <f t="shared" si="52"/>
        <v>0</v>
      </c>
      <c r="D97" s="152">
        <f t="shared" si="27"/>
        <v>0</v>
      </c>
      <c r="E97" s="152">
        <f t="shared" si="28"/>
        <v>0</v>
      </c>
      <c r="F97" s="152">
        <f t="shared" si="29"/>
        <v>0</v>
      </c>
      <c r="G97" s="150">
        <f t="shared" si="30"/>
        <v>0</v>
      </c>
      <c r="H97" s="153">
        <f t="shared" si="31"/>
        <v>0</v>
      </c>
      <c r="I97" s="153">
        <f t="shared" si="32"/>
        <v>0</v>
      </c>
      <c r="J97" s="153">
        <f t="shared" si="33"/>
        <v>0</v>
      </c>
      <c r="K97" s="153">
        <f t="shared" si="34"/>
        <v>0</v>
      </c>
      <c r="L97" s="153">
        <f t="shared" si="35"/>
        <v>0</v>
      </c>
      <c r="M97" s="153">
        <f t="shared" si="36"/>
        <v>0</v>
      </c>
      <c r="N97" s="153">
        <f t="shared" si="37"/>
        <v>0</v>
      </c>
      <c r="O97" s="153">
        <f t="shared" si="38"/>
        <v>0</v>
      </c>
      <c r="P97" s="153">
        <f t="shared" si="39"/>
        <v>0</v>
      </c>
      <c r="Q97" s="153">
        <f t="shared" si="40"/>
        <v>0</v>
      </c>
      <c r="R97" s="153">
        <f t="shared" si="41"/>
        <v>0</v>
      </c>
      <c r="S97" s="153">
        <f t="shared" si="42"/>
        <v>0</v>
      </c>
      <c r="T97" s="153">
        <f t="shared" si="43"/>
        <v>0</v>
      </c>
      <c r="U97" s="153">
        <f t="shared" si="44"/>
        <v>0</v>
      </c>
      <c r="V97" s="153">
        <f t="shared" si="45"/>
        <v>0</v>
      </c>
      <c r="W97" s="153">
        <f t="shared" si="46"/>
        <v>0</v>
      </c>
      <c r="X97" s="153">
        <f t="shared" si="47"/>
        <v>0</v>
      </c>
      <c r="Y97" s="153">
        <f t="shared" si="48"/>
        <v>0</v>
      </c>
      <c r="Z97" s="153">
        <f t="shared" si="49"/>
        <v>0</v>
      </c>
      <c r="AA97" s="104">
        <f t="shared" si="50"/>
        <v>0</v>
      </c>
      <c r="AB97" s="3">
        <f>'t1'!N97</f>
        <v>0</v>
      </c>
      <c r="AH97" s="55"/>
      <c r="AI97" s="55"/>
      <c r="AJ97" s="55"/>
      <c r="AK97" s="55"/>
      <c r="AL97" s="52"/>
      <c r="AM97" s="56"/>
      <c r="AN97" s="56"/>
      <c r="AO97" s="56"/>
      <c r="AP97" s="56"/>
      <c r="AQ97" s="56"/>
      <c r="AR97" s="56"/>
      <c r="AS97" s="56"/>
      <c r="AT97" s="56"/>
      <c r="AU97" s="56"/>
      <c r="AV97" s="56"/>
      <c r="AW97" s="56"/>
      <c r="AX97" s="56"/>
      <c r="AY97" s="56"/>
      <c r="AZ97" s="56"/>
      <c r="BA97" s="56"/>
      <c r="BB97" s="56"/>
      <c r="BC97" s="56"/>
      <c r="BD97" s="56"/>
      <c r="BE97" s="56"/>
      <c r="BF97" s="104">
        <f t="shared" si="51"/>
        <v>0</v>
      </c>
      <c r="BG97" s="3">
        <f>'t1'!AS97</f>
        <v>0</v>
      </c>
    </row>
    <row r="98" spans="1:59" ht="13.5" customHeight="1">
      <c r="A98" s="43" t="str">
        <f>'t1'!A98</f>
        <v>geologi dirig. con incarico di struttura semplice</v>
      </c>
      <c r="B98" s="62" t="str">
        <f>'t1'!B98</f>
        <v>PD0S43</v>
      </c>
      <c r="C98" s="152">
        <f t="shared" si="52"/>
        <v>0</v>
      </c>
      <c r="D98" s="152">
        <f t="shared" si="27"/>
        <v>0</v>
      </c>
      <c r="E98" s="152">
        <f t="shared" si="28"/>
        <v>0</v>
      </c>
      <c r="F98" s="152">
        <f t="shared" si="29"/>
        <v>0</v>
      </c>
      <c r="G98" s="150">
        <f t="shared" si="30"/>
        <v>0</v>
      </c>
      <c r="H98" s="153">
        <f t="shared" si="31"/>
        <v>0</v>
      </c>
      <c r="I98" s="153">
        <f t="shared" si="32"/>
        <v>0</v>
      </c>
      <c r="J98" s="153">
        <f t="shared" si="33"/>
        <v>0</v>
      </c>
      <c r="K98" s="153">
        <f t="shared" si="34"/>
        <v>0</v>
      </c>
      <c r="L98" s="153">
        <f t="shared" si="35"/>
        <v>0</v>
      </c>
      <c r="M98" s="153">
        <f t="shared" si="36"/>
        <v>0</v>
      </c>
      <c r="N98" s="153">
        <f t="shared" si="37"/>
        <v>0</v>
      </c>
      <c r="O98" s="153">
        <f t="shared" si="38"/>
        <v>0</v>
      </c>
      <c r="P98" s="153">
        <f t="shared" si="39"/>
        <v>0</v>
      </c>
      <c r="Q98" s="153">
        <f t="shared" si="40"/>
        <v>0</v>
      </c>
      <c r="R98" s="153">
        <f t="shared" si="41"/>
        <v>0</v>
      </c>
      <c r="S98" s="153">
        <f t="shared" si="42"/>
        <v>0</v>
      </c>
      <c r="T98" s="153">
        <f t="shared" si="43"/>
        <v>0</v>
      </c>
      <c r="U98" s="153">
        <f t="shared" si="44"/>
        <v>0</v>
      </c>
      <c r="V98" s="153">
        <f t="shared" si="45"/>
        <v>0</v>
      </c>
      <c r="W98" s="153">
        <f t="shared" si="46"/>
        <v>0</v>
      </c>
      <c r="X98" s="153">
        <f t="shared" si="47"/>
        <v>0</v>
      </c>
      <c r="Y98" s="153">
        <f t="shared" si="48"/>
        <v>0</v>
      </c>
      <c r="Z98" s="153">
        <f t="shared" si="49"/>
        <v>0</v>
      </c>
      <c r="AA98" s="104">
        <f t="shared" si="50"/>
        <v>0</v>
      </c>
      <c r="AB98" s="3">
        <f>'t1'!N98</f>
        <v>0</v>
      </c>
      <c r="AH98" s="55"/>
      <c r="AI98" s="55"/>
      <c r="AJ98" s="55"/>
      <c r="AK98" s="55"/>
      <c r="AL98" s="52"/>
      <c r="AM98" s="56"/>
      <c r="AN98" s="56"/>
      <c r="AO98" s="56"/>
      <c r="AP98" s="56"/>
      <c r="AQ98" s="56"/>
      <c r="AR98" s="56"/>
      <c r="AS98" s="56"/>
      <c r="AT98" s="56"/>
      <c r="AU98" s="56"/>
      <c r="AV98" s="56"/>
      <c r="AW98" s="56"/>
      <c r="AX98" s="56"/>
      <c r="AY98" s="56"/>
      <c r="AZ98" s="56"/>
      <c r="BA98" s="56"/>
      <c r="BB98" s="56"/>
      <c r="BC98" s="56"/>
      <c r="BD98" s="56"/>
      <c r="BE98" s="56"/>
      <c r="BF98" s="104">
        <f t="shared" si="51"/>
        <v>0</v>
      </c>
      <c r="BG98" s="3">
        <f>'t1'!AS98</f>
        <v>0</v>
      </c>
    </row>
    <row r="99" spans="1:59" ht="13.5" customHeight="1">
      <c r="A99" s="43" t="str">
        <f>'t1'!A99</f>
        <v>geologi dirig. con altri incar.prof.li</v>
      </c>
      <c r="B99" s="62" t="str">
        <f>'t1'!B99</f>
        <v>PD0A43</v>
      </c>
      <c r="C99" s="152">
        <f t="shared" si="52"/>
        <v>0</v>
      </c>
      <c r="D99" s="152">
        <f t="shared" si="27"/>
        <v>0</v>
      </c>
      <c r="E99" s="152">
        <f t="shared" si="28"/>
        <v>0</v>
      </c>
      <c r="F99" s="152">
        <f t="shared" si="29"/>
        <v>0</v>
      </c>
      <c r="G99" s="150">
        <f t="shared" si="30"/>
        <v>0</v>
      </c>
      <c r="H99" s="153">
        <f t="shared" si="31"/>
        <v>0</v>
      </c>
      <c r="I99" s="153">
        <f t="shared" si="32"/>
        <v>0</v>
      </c>
      <c r="J99" s="153">
        <f t="shared" si="33"/>
        <v>0</v>
      </c>
      <c r="K99" s="153">
        <f t="shared" si="34"/>
        <v>0</v>
      </c>
      <c r="L99" s="153">
        <f t="shared" si="35"/>
        <v>0</v>
      </c>
      <c r="M99" s="153">
        <f t="shared" si="36"/>
        <v>0</v>
      </c>
      <c r="N99" s="153">
        <f t="shared" si="37"/>
        <v>0</v>
      </c>
      <c r="O99" s="153">
        <f t="shared" si="38"/>
        <v>0</v>
      </c>
      <c r="P99" s="153">
        <f t="shared" si="39"/>
        <v>0</v>
      </c>
      <c r="Q99" s="153">
        <f t="shared" si="40"/>
        <v>0</v>
      </c>
      <c r="R99" s="153">
        <f t="shared" si="41"/>
        <v>0</v>
      </c>
      <c r="S99" s="153">
        <f t="shared" si="42"/>
        <v>0</v>
      </c>
      <c r="T99" s="153">
        <f t="shared" si="43"/>
        <v>0</v>
      </c>
      <c r="U99" s="153">
        <f t="shared" si="44"/>
        <v>0</v>
      </c>
      <c r="V99" s="153">
        <f t="shared" si="45"/>
        <v>0</v>
      </c>
      <c r="W99" s="153">
        <f t="shared" si="46"/>
        <v>0</v>
      </c>
      <c r="X99" s="153">
        <f t="shared" si="47"/>
        <v>0</v>
      </c>
      <c r="Y99" s="153">
        <f t="shared" si="48"/>
        <v>0</v>
      </c>
      <c r="Z99" s="153">
        <f t="shared" si="49"/>
        <v>0</v>
      </c>
      <c r="AA99" s="104">
        <f t="shared" si="50"/>
        <v>0</v>
      </c>
      <c r="AB99" s="3">
        <f>'t1'!N99</f>
        <v>0</v>
      </c>
      <c r="AH99" s="55"/>
      <c r="AI99" s="55"/>
      <c r="AJ99" s="55"/>
      <c r="AK99" s="55"/>
      <c r="AL99" s="52"/>
      <c r="AM99" s="56"/>
      <c r="AN99" s="56"/>
      <c r="AO99" s="56"/>
      <c r="AP99" s="56"/>
      <c r="AQ99" s="56"/>
      <c r="AR99" s="56"/>
      <c r="AS99" s="56"/>
      <c r="AT99" s="56"/>
      <c r="AU99" s="56"/>
      <c r="AV99" s="56"/>
      <c r="AW99" s="56"/>
      <c r="AX99" s="56"/>
      <c r="AY99" s="56"/>
      <c r="AZ99" s="56"/>
      <c r="BA99" s="56"/>
      <c r="BB99" s="56"/>
      <c r="BC99" s="56"/>
      <c r="BD99" s="56"/>
      <c r="BE99" s="56"/>
      <c r="BF99" s="104">
        <f t="shared" si="51"/>
        <v>0</v>
      </c>
      <c r="BG99" s="3">
        <f>'t1'!AS99</f>
        <v>0</v>
      </c>
    </row>
    <row r="100" spans="1:59" ht="13.5" customHeight="1">
      <c r="A100" s="43" t="str">
        <f>'t1'!A100</f>
        <v>geologi  dir. a t. determinato(art. 15-septies dlgs. 502/92)</v>
      </c>
      <c r="B100" s="62" t="str">
        <f>'t1'!B100</f>
        <v>PD0608</v>
      </c>
      <c r="C100" s="152">
        <f t="shared" si="52"/>
        <v>0</v>
      </c>
      <c r="D100" s="152">
        <f t="shared" si="27"/>
        <v>0</v>
      </c>
      <c r="E100" s="152">
        <f t="shared" si="28"/>
        <v>0</v>
      </c>
      <c r="F100" s="152">
        <f t="shared" si="29"/>
        <v>0</v>
      </c>
      <c r="G100" s="150">
        <f t="shared" si="30"/>
        <v>0</v>
      </c>
      <c r="H100" s="153">
        <f t="shared" si="31"/>
        <v>0</v>
      </c>
      <c r="I100" s="153">
        <f t="shared" si="32"/>
        <v>0</v>
      </c>
      <c r="J100" s="153">
        <f t="shared" si="33"/>
        <v>0</v>
      </c>
      <c r="K100" s="153">
        <f t="shared" si="34"/>
        <v>0</v>
      </c>
      <c r="L100" s="153">
        <f t="shared" si="35"/>
        <v>0</v>
      </c>
      <c r="M100" s="153">
        <f t="shared" si="36"/>
        <v>0</v>
      </c>
      <c r="N100" s="153">
        <f t="shared" si="37"/>
        <v>0</v>
      </c>
      <c r="O100" s="153">
        <f t="shared" si="38"/>
        <v>0</v>
      </c>
      <c r="P100" s="153">
        <f t="shared" si="39"/>
        <v>0</v>
      </c>
      <c r="Q100" s="153">
        <f t="shared" si="40"/>
        <v>0</v>
      </c>
      <c r="R100" s="153">
        <f t="shared" si="41"/>
        <v>0</v>
      </c>
      <c r="S100" s="153">
        <f t="shared" si="42"/>
        <v>0</v>
      </c>
      <c r="T100" s="153">
        <f t="shared" si="43"/>
        <v>0</v>
      </c>
      <c r="U100" s="153">
        <f t="shared" si="44"/>
        <v>0</v>
      </c>
      <c r="V100" s="153">
        <f t="shared" si="45"/>
        <v>0</v>
      </c>
      <c r="W100" s="153">
        <f t="shared" si="46"/>
        <v>0</v>
      </c>
      <c r="X100" s="153">
        <f t="shared" si="47"/>
        <v>0</v>
      </c>
      <c r="Y100" s="153">
        <f t="shared" si="48"/>
        <v>0</v>
      </c>
      <c r="Z100" s="153">
        <f t="shared" si="49"/>
        <v>0</v>
      </c>
      <c r="AA100" s="104">
        <f t="shared" si="50"/>
        <v>0</v>
      </c>
      <c r="AB100" s="3">
        <f>'t1'!N100</f>
        <v>0</v>
      </c>
      <c r="AH100" s="55"/>
      <c r="AI100" s="55"/>
      <c r="AJ100" s="55"/>
      <c r="AK100" s="55"/>
      <c r="AL100" s="52"/>
      <c r="AM100" s="56"/>
      <c r="AN100" s="56"/>
      <c r="AO100" s="56"/>
      <c r="AP100" s="56"/>
      <c r="AQ100" s="56"/>
      <c r="AR100" s="56"/>
      <c r="AS100" s="56"/>
      <c r="AT100" s="56"/>
      <c r="AU100" s="56"/>
      <c r="AV100" s="56"/>
      <c r="AW100" s="56"/>
      <c r="AX100" s="56"/>
      <c r="AY100" s="56"/>
      <c r="AZ100" s="56"/>
      <c r="BA100" s="56"/>
      <c r="BB100" s="56"/>
      <c r="BC100" s="56"/>
      <c r="BD100" s="56"/>
      <c r="BE100" s="56"/>
      <c r="BF100" s="104">
        <f t="shared" si="51"/>
        <v>0</v>
      </c>
      <c r="BG100" s="3">
        <f>'t1'!AS100</f>
        <v>0</v>
      </c>
    </row>
    <row r="101" spans="1:59" ht="13.5" customHeight="1">
      <c r="A101" s="43" t="str">
        <f>'t1'!A101</f>
        <v>assistente religioso - d</v>
      </c>
      <c r="B101" s="62" t="str">
        <f>'t1'!B101</f>
        <v>P16006</v>
      </c>
      <c r="C101" s="152">
        <f t="shared" si="52"/>
        <v>0</v>
      </c>
      <c r="D101" s="152">
        <f t="shared" si="27"/>
        <v>0</v>
      </c>
      <c r="E101" s="152">
        <f t="shared" si="28"/>
        <v>0</v>
      </c>
      <c r="F101" s="152">
        <f t="shared" si="29"/>
        <v>0</v>
      </c>
      <c r="G101" s="150">
        <f t="shared" si="30"/>
        <v>0</v>
      </c>
      <c r="H101" s="153">
        <f t="shared" si="31"/>
        <v>0</v>
      </c>
      <c r="I101" s="153">
        <f t="shared" si="32"/>
        <v>0</v>
      </c>
      <c r="J101" s="153">
        <f t="shared" si="33"/>
        <v>0</v>
      </c>
      <c r="K101" s="153">
        <f t="shared" si="34"/>
        <v>0</v>
      </c>
      <c r="L101" s="153">
        <f t="shared" si="35"/>
        <v>0</v>
      </c>
      <c r="M101" s="153">
        <f t="shared" si="36"/>
        <v>0</v>
      </c>
      <c r="N101" s="153">
        <f t="shared" si="37"/>
        <v>0</v>
      </c>
      <c r="O101" s="153">
        <f t="shared" si="38"/>
        <v>0</v>
      </c>
      <c r="P101" s="153">
        <f t="shared" si="39"/>
        <v>0</v>
      </c>
      <c r="Q101" s="153">
        <f t="shared" si="40"/>
        <v>0</v>
      </c>
      <c r="R101" s="153">
        <f t="shared" si="41"/>
        <v>0</v>
      </c>
      <c r="S101" s="153">
        <f t="shared" si="42"/>
        <v>0</v>
      </c>
      <c r="T101" s="153">
        <f t="shared" si="43"/>
        <v>0</v>
      </c>
      <c r="U101" s="153">
        <f t="shared" si="44"/>
        <v>0</v>
      </c>
      <c r="V101" s="153">
        <f t="shared" si="45"/>
        <v>0</v>
      </c>
      <c r="W101" s="153">
        <f t="shared" si="46"/>
        <v>0</v>
      </c>
      <c r="X101" s="153">
        <f t="shared" si="47"/>
        <v>0</v>
      </c>
      <c r="Y101" s="153">
        <f t="shared" si="48"/>
        <v>0</v>
      </c>
      <c r="Z101" s="153">
        <f t="shared" si="49"/>
        <v>0</v>
      </c>
      <c r="AA101" s="104">
        <f t="shared" si="50"/>
        <v>0</v>
      </c>
      <c r="AB101" s="3">
        <f>'t1'!N101</f>
        <v>0</v>
      </c>
      <c r="AH101" s="55"/>
      <c r="AI101" s="55"/>
      <c r="AJ101" s="55"/>
      <c r="AK101" s="55"/>
      <c r="AL101" s="52"/>
      <c r="AM101" s="56"/>
      <c r="AN101" s="56"/>
      <c r="AO101" s="56"/>
      <c r="AP101" s="56"/>
      <c r="AQ101" s="56"/>
      <c r="AR101" s="56"/>
      <c r="AS101" s="56"/>
      <c r="AT101" s="56"/>
      <c r="AU101" s="56"/>
      <c r="AV101" s="56"/>
      <c r="AW101" s="56"/>
      <c r="AX101" s="56"/>
      <c r="AY101" s="56"/>
      <c r="AZ101" s="56"/>
      <c r="BA101" s="56"/>
      <c r="BB101" s="56"/>
      <c r="BC101" s="56"/>
      <c r="BD101" s="56"/>
      <c r="BE101" s="56"/>
      <c r="BF101" s="104">
        <f t="shared" si="51"/>
        <v>0</v>
      </c>
      <c r="BG101" s="3">
        <f>'t1'!AS101</f>
        <v>0</v>
      </c>
    </row>
    <row r="102" spans="1:59" ht="13.5" customHeight="1">
      <c r="A102" s="43" t="str">
        <f>'t1'!A102</f>
        <v>profilo atipico ruolo professionale</v>
      </c>
      <c r="B102" s="62" t="str">
        <f>'t1'!B102</f>
        <v>P00062</v>
      </c>
      <c r="C102" s="152">
        <f t="shared" si="52"/>
        <v>0</v>
      </c>
      <c r="D102" s="152">
        <f t="shared" si="27"/>
        <v>0</v>
      </c>
      <c r="E102" s="152">
        <f t="shared" si="28"/>
        <v>0</v>
      </c>
      <c r="F102" s="152">
        <f t="shared" si="29"/>
        <v>0</v>
      </c>
      <c r="G102" s="150">
        <f t="shared" si="30"/>
        <v>0</v>
      </c>
      <c r="H102" s="153">
        <f t="shared" si="31"/>
        <v>0</v>
      </c>
      <c r="I102" s="153">
        <f t="shared" si="32"/>
        <v>0</v>
      </c>
      <c r="J102" s="153">
        <f t="shared" si="33"/>
        <v>0</v>
      </c>
      <c r="K102" s="153">
        <f t="shared" si="34"/>
        <v>0</v>
      </c>
      <c r="L102" s="153">
        <f t="shared" si="35"/>
        <v>0</v>
      </c>
      <c r="M102" s="153">
        <f t="shared" si="36"/>
        <v>0</v>
      </c>
      <c r="N102" s="153">
        <f t="shared" si="37"/>
        <v>0</v>
      </c>
      <c r="O102" s="153">
        <f t="shared" si="38"/>
        <v>0</v>
      </c>
      <c r="P102" s="153">
        <f t="shared" si="39"/>
        <v>0</v>
      </c>
      <c r="Q102" s="153">
        <f t="shared" si="40"/>
        <v>0</v>
      </c>
      <c r="R102" s="153">
        <f t="shared" si="41"/>
        <v>0</v>
      </c>
      <c r="S102" s="153">
        <f t="shared" si="42"/>
        <v>0</v>
      </c>
      <c r="T102" s="153">
        <f t="shared" si="43"/>
        <v>0</v>
      </c>
      <c r="U102" s="153">
        <f t="shared" si="44"/>
        <v>0</v>
      </c>
      <c r="V102" s="153">
        <f t="shared" si="45"/>
        <v>0</v>
      </c>
      <c r="W102" s="153">
        <f t="shared" si="46"/>
        <v>0</v>
      </c>
      <c r="X102" s="153">
        <f t="shared" si="47"/>
        <v>0</v>
      </c>
      <c r="Y102" s="153">
        <f t="shared" si="48"/>
        <v>0</v>
      </c>
      <c r="Z102" s="153">
        <f t="shared" si="49"/>
        <v>0</v>
      </c>
      <c r="AA102" s="104">
        <f aca="true" t="shared" si="53" ref="AA102:AA133">SUM(C102:Z102)</f>
        <v>0</v>
      </c>
      <c r="AB102" s="3">
        <f>'t1'!N102</f>
        <v>0</v>
      </c>
      <c r="AH102" s="55"/>
      <c r="AI102" s="55"/>
      <c r="AJ102" s="55"/>
      <c r="AK102" s="55"/>
      <c r="AL102" s="52"/>
      <c r="AM102" s="56"/>
      <c r="AN102" s="56"/>
      <c r="AO102" s="56"/>
      <c r="AP102" s="56"/>
      <c r="AQ102" s="56"/>
      <c r="AR102" s="56"/>
      <c r="AS102" s="56"/>
      <c r="AT102" s="56"/>
      <c r="AU102" s="56"/>
      <c r="AV102" s="56"/>
      <c r="AW102" s="56"/>
      <c r="AX102" s="56"/>
      <c r="AY102" s="56"/>
      <c r="AZ102" s="56"/>
      <c r="BA102" s="56"/>
      <c r="BB102" s="56"/>
      <c r="BC102" s="56"/>
      <c r="BD102" s="56"/>
      <c r="BE102" s="56"/>
      <c r="BF102" s="104">
        <f t="shared" si="51"/>
        <v>0</v>
      </c>
      <c r="BG102" s="3">
        <f>'t1'!AS102</f>
        <v>0</v>
      </c>
    </row>
    <row r="103" spans="1:59" ht="13.5" customHeight="1">
      <c r="A103" s="43" t="str">
        <f>'t1'!A103</f>
        <v>analisti dirig. con incarico di struttura complessa</v>
      </c>
      <c r="B103" s="62" t="str">
        <f>'t1'!B103</f>
        <v>TD0002</v>
      </c>
      <c r="C103" s="152">
        <f t="shared" si="52"/>
        <v>0</v>
      </c>
      <c r="D103" s="152">
        <f t="shared" si="27"/>
        <v>0</v>
      </c>
      <c r="E103" s="152">
        <f t="shared" si="28"/>
        <v>0</v>
      </c>
      <c r="F103" s="152">
        <f t="shared" si="29"/>
        <v>0</v>
      </c>
      <c r="G103" s="150">
        <f t="shared" si="30"/>
        <v>0</v>
      </c>
      <c r="H103" s="153">
        <f t="shared" si="31"/>
        <v>0</v>
      </c>
      <c r="I103" s="153">
        <f t="shared" si="32"/>
        <v>0</v>
      </c>
      <c r="J103" s="153">
        <f t="shared" si="33"/>
        <v>0</v>
      </c>
      <c r="K103" s="153">
        <f t="shared" si="34"/>
        <v>0</v>
      </c>
      <c r="L103" s="153">
        <f t="shared" si="35"/>
        <v>0</v>
      </c>
      <c r="M103" s="153">
        <f t="shared" si="36"/>
        <v>0</v>
      </c>
      <c r="N103" s="153">
        <f t="shared" si="37"/>
        <v>0</v>
      </c>
      <c r="O103" s="153">
        <f t="shared" si="38"/>
        <v>0</v>
      </c>
      <c r="P103" s="153">
        <f t="shared" si="39"/>
        <v>0</v>
      </c>
      <c r="Q103" s="153">
        <f t="shared" si="40"/>
        <v>0</v>
      </c>
      <c r="R103" s="153">
        <f t="shared" si="41"/>
        <v>0</v>
      </c>
      <c r="S103" s="153">
        <f t="shared" si="42"/>
        <v>0</v>
      </c>
      <c r="T103" s="153">
        <f t="shared" si="43"/>
        <v>0</v>
      </c>
      <c r="U103" s="153">
        <f t="shared" si="44"/>
        <v>0</v>
      </c>
      <c r="V103" s="153">
        <f t="shared" si="45"/>
        <v>0</v>
      </c>
      <c r="W103" s="153">
        <f t="shared" si="46"/>
        <v>0</v>
      </c>
      <c r="X103" s="153">
        <f t="shared" si="47"/>
        <v>0</v>
      </c>
      <c r="Y103" s="153">
        <f t="shared" si="48"/>
        <v>0</v>
      </c>
      <c r="Z103" s="153">
        <f t="shared" si="49"/>
        <v>0</v>
      </c>
      <c r="AA103" s="104">
        <f t="shared" si="53"/>
        <v>0</v>
      </c>
      <c r="AB103" s="3">
        <f>'t1'!N103</f>
        <v>0</v>
      </c>
      <c r="AH103" s="55"/>
      <c r="AI103" s="55"/>
      <c r="AJ103" s="55"/>
      <c r="AK103" s="55"/>
      <c r="AL103" s="52"/>
      <c r="AM103" s="56"/>
      <c r="AN103" s="56"/>
      <c r="AO103" s="56"/>
      <c r="AP103" s="56"/>
      <c r="AQ103" s="56"/>
      <c r="AR103" s="56"/>
      <c r="AS103" s="56"/>
      <c r="AT103" s="56"/>
      <c r="AU103" s="56"/>
      <c r="AV103" s="56"/>
      <c r="AW103" s="56"/>
      <c r="AX103" s="56"/>
      <c r="AY103" s="56"/>
      <c r="AZ103" s="56"/>
      <c r="BA103" s="56"/>
      <c r="BB103" s="56"/>
      <c r="BC103" s="56"/>
      <c r="BD103" s="56"/>
      <c r="BE103" s="56"/>
      <c r="BF103" s="104">
        <f t="shared" si="51"/>
        <v>0</v>
      </c>
      <c r="BG103" s="3">
        <f>'t1'!AS103</f>
        <v>0</v>
      </c>
    </row>
    <row r="104" spans="1:59" ht="13.5" customHeight="1">
      <c r="A104" s="43" t="str">
        <f>'t1'!A104</f>
        <v>analisti dirig. con incarico di struttura semplice</v>
      </c>
      <c r="B104" s="62" t="str">
        <f>'t1'!B104</f>
        <v>TD0S01</v>
      </c>
      <c r="C104" s="152">
        <f t="shared" si="52"/>
        <v>291</v>
      </c>
      <c r="D104" s="152">
        <f t="shared" si="27"/>
        <v>0</v>
      </c>
      <c r="E104" s="152">
        <f t="shared" si="28"/>
        <v>0</v>
      </c>
      <c r="F104" s="152">
        <f t="shared" si="29"/>
        <v>604</v>
      </c>
      <c r="G104" s="150">
        <f t="shared" si="30"/>
        <v>16508</v>
      </c>
      <c r="H104" s="153">
        <f t="shared" si="31"/>
        <v>5070</v>
      </c>
      <c r="I104" s="153">
        <f t="shared" si="32"/>
        <v>0</v>
      </c>
      <c r="J104" s="153">
        <f t="shared" si="33"/>
        <v>0</v>
      </c>
      <c r="K104" s="153">
        <f t="shared" si="34"/>
        <v>0</v>
      </c>
      <c r="L104" s="153">
        <f t="shared" si="35"/>
        <v>0</v>
      </c>
      <c r="M104" s="153">
        <f t="shared" si="36"/>
        <v>0</v>
      </c>
      <c r="N104" s="153">
        <f t="shared" si="37"/>
        <v>0</v>
      </c>
      <c r="O104" s="153">
        <f t="shared" si="38"/>
        <v>0</v>
      </c>
      <c r="P104" s="153">
        <f t="shared" si="39"/>
        <v>0</v>
      </c>
      <c r="Q104" s="153">
        <f t="shared" si="40"/>
        <v>0</v>
      </c>
      <c r="R104" s="153">
        <f t="shared" si="41"/>
        <v>0</v>
      </c>
      <c r="S104" s="153">
        <f t="shared" si="42"/>
        <v>0</v>
      </c>
      <c r="T104" s="153">
        <f t="shared" si="43"/>
        <v>0</v>
      </c>
      <c r="U104" s="153">
        <f t="shared" si="44"/>
        <v>0</v>
      </c>
      <c r="V104" s="153">
        <f t="shared" si="45"/>
        <v>0</v>
      </c>
      <c r="W104" s="153">
        <f t="shared" si="46"/>
        <v>0</v>
      </c>
      <c r="X104" s="153">
        <f t="shared" si="47"/>
        <v>0</v>
      </c>
      <c r="Y104" s="153">
        <f t="shared" si="48"/>
        <v>2283</v>
      </c>
      <c r="Z104" s="153">
        <f t="shared" si="49"/>
        <v>0</v>
      </c>
      <c r="AA104" s="104">
        <f t="shared" si="53"/>
        <v>24756</v>
      </c>
      <c r="AB104" s="3">
        <f>'t1'!N104</f>
        <v>1</v>
      </c>
      <c r="AH104" s="55">
        <v>291</v>
      </c>
      <c r="AI104" s="55"/>
      <c r="AJ104" s="55"/>
      <c r="AK104" s="55">
        <v>604</v>
      </c>
      <c r="AL104" s="52">
        <v>16508</v>
      </c>
      <c r="AM104" s="56">
        <v>5070</v>
      </c>
      <c r="AN104" s="56"/>
      <c r="AO104" s="56"/>
      <c r="AP104" s="56"/>
      <c r="AQ104" s="56"/>
      <c r="AR104" s="56"/>
      <c r="AS104" s="56"/>
      <c r="AT104" s="56"/>
      <c r="AU104" s="56"/>
      <c r="AV104" s="56"/>
      <c r="AW104" s="56"/>
      <c r="AX104" s="56"/>
      <c r="AY104" s="56"/>
      <c r="AZ104" s="56"/>
      <c r="BA104" s="56"/>
      <c r="BB104" s="56"/>
      <c r="BC104" s="56"/>
      <c r="BD104" s="56">
        <v>2283</v>
      </c>
      <c r="BE104" s="56"/>
      <c r="BF104" s="104">
        <f t="shared" si="51"/>
        <v>24756</v>
      </c>
      <c r="BG104" s="3">
        <f>'t1'!AS104</f>
        <v>0</v>
      </c>
    </row>
    <row r="105" spans="1:59" ht="13.5" customHeight="1">
      <c r="A105" s="43" t="str">
        <f>'t1'!A105</f>
        <v>analisti dirig. con altri incar.prof.li</v>
      </c>
      <c r="B105" s="62" t="str">
        <f>'t1'!B105</f>
        <v>TD0A01</v>
      </c>
      <c r="C105" s="152">
        <f t="shared" si="52"/>
        <v>722</v>
      </c>
      <c r="D105" s="152">
        <f t="shared" si="27"/>
        <v>0</v>
      </c>
      <c r="E105" s="152">
        <f t="shared" si="28"/>
        <v>0</v>
      </c>
      <c r="F105" s="152">
        <f t="shared" si="29"/>
        <v>9104</v>
      </c>
      <c r="G105" s="150">
        <f t="shared" si="30"/>
        <v>8150</v>
      </c>
      <c r="H105" s="153">
        <f t="shared" si="31"/>
        <v>9750</v>
      </c>
      <c r="I105" s="153">
        <f t="shared" si="32"/>
        <v>0</v>
      </c>
      <c r="J105" s="153">
        <f t="shared" si="33"/>
        <v>0</v>
      </c>
      <c r="K105" s="153">
        <f t="shared" si="34"/>
        <v>0</v>
      </c>
      <c r="L105" s="153">
        <f t="shared" si="35"/>
        <v>0</v>
      </c>
      <c r="M105" s="153">
        <f t="shared" si="36"/>
        <v>0</v>
      </c>
      <c r="N105" s="153">
        <f t="shared" si="37"/>
        <v>0</v>
      </c>
      <c r="O105" s="153">
        <f t="shared" si="38"/>
        <v>2834</v>
      </c>
      <c r="P105" s="153">
        <f t="shared" si="39"/>
        <v>0</v>
      </c>
      <c r="Q105" s="153">
        <f t="shared" si="40"/>
        <v>0</v>
      </c>
      <c r="R105" s="153">
        <f t="shared" si="41"/>
        <v>0</v>
      </c>
      <c r="S105" s="153">
        <f t="shared" si="42"/>
        <v>0</v>
      </c>
      <c r="T105" s="153">
        <f t="shared" si="43"/>
        <v>0</v>
      </c>
      <c r="U105" s="153">
        <f t="shared" si="44"/>
        <v>0</v>
      </c>
      <c r="V105" s="153">
        <f t="shared" si="45"/>
        <v>0</v>
      </c>
      <c r="W105" s="153">
        <f t="shared" si="46"/>
        <v>0</v>
      </c>
      <c r="X105" s="153">
        <f t="shared" si="47"/>
        <v>0</v>
      </c>
      <c r="Y105" s="153">
        <f t="shared" si="48"/>
        <v>0</v>
      </c>
      <c r="Z105" s="153">
        <f t="shared" si="49"/>
        <v>5393</v>
      </c>
      <c r="AA105" s="104">
        <f t="shared" si="53"/>
        <v>35953</v>
      </c>
      <c r="AB105" s="3">
        <f>'t1'!N105</f>
        <v>1</v>
      </c>
      <c r="AH105" s="55">
        <v>722</v>
      </c>
      <c r="AI105" s="55"/>
      <c r="AJ105" s="55"/>
      <c r="AK105" s="55">
        <v>9104</v>
      </c>
      <c r="AL105" s="52">
        <v>8150</v>
      </c>
      <c r="AM105" s="56">
        <v>9750</v>
      </c>
      <c r="AN105" s="56"/>
      <c r="AO105" s="56"/>
      <c r="AP105" s="56"/>
      <c r="AQ105" s="56"/>
      <c r="AR105" s="56"/>
      <c r="AS105" s="56"/>
      <c r="AT105" s="56">
        <v>2834</v>
      </c>
      <c r="AU105" s="56"/>
      <c r="AV105" s="56"/>
      <c r="AW105" s="56"/>
      <c r="AX105" s="56"/>
      <c r="AY105" s="56"/>
      <c r="AZ105" s="56"/>
      <c r="BA105" s="56"/>
      <c r="BB105" s="56"/>
      <c r="BC105" s="56"/>
      <c r="BD105" s="56"/>
      <c r="BE105" s="56">
        <v>5393</v>
      </c>
      <c r="BF105" s="104">
        <f t="shared" si="51"/>
        <v>35953</v>
      </c>
      <c r="BG105" s="3">
        <f>'t1'!AS105</f>
        <v>0</v>
      </c>
    </row>
    <row r="106" spans="1:59" ht="13.5" customHeight="1">
      <c r="A106" s="43" t="str">
        <f>'t1'!A106</f>
        <v>analisti dir. a t. determinato(art. 15-septies dlgs. 502/92)</v>
      </c>
      <c r="B106" s="62" t="str">
        <f>'t1'!B106</f>
        <v>TD0609</v>
      </c>
      <c r="C106" s="152">
        <f t="shared" si="52"/>
        <v>291</v>
      </c>
      <c r="D106" s="152">
        <f t="shared" si="27"/>
        <v>9432</v>
      </c>
      <c r="E106" s="152">
        <f t="shared" si="28"/>
        <v>0</v>
      </c>
      <c r="F106" s="152">
        <f t="shared" si="29"/>
        <v>3539</v>
      </c>
      <c r="G106" s="150">
        <f t="shared" si="30"/>
        <v>29837</v>
      </c>
      <c r="H106" s="153">
        <f t="shared" si="31"/>
        <v>0</v>
      </c>
      <c r="I106" s="153">
        <f t="shared" si="32"/>
        <v>0</v>
      </c>
      <c r="J106" s="153">
        <f t="shared" si="33"/>
        <v>0</v>
      </c>
      <c r="K106" s="153">
        <f t="shared" si="34"/>
        <v>0</v>
      </c>
      <c r="L106" s="153">
        <f t="shared" si="35"/>
        <v>0</v>
      </c>
      <c r="M106" s="153">
        <f t="shared" si="36"/>
        <v>0</v>
      </c>
      <c r="N106" s="153">
        <f t="shared" si="37"/>
        <v>0</v>
      </c>
      <c r="O106" s="153">
        <f t="shared" si="38"/>
        <v>0</v>
      </c>
      <c r="P106" s="153">
        <f t="shared" si="39"/>
        <v>0</v>
      </c>
      <c r="Q106" s="153">
        <f t="shared" si="40"/>
        <v>0</v>
      </c>
      <c r="R106" s="153">
        <f t="shared" si="41"/>
        <v>0</v>
      </c>
      <c r="S106" s="153">
        <f t="shared" si="42"/>
        <v>0</v>
      </c>
      <c r="T106" s="153">
        <f t="shared" si="43"/>
        <v>0</v>
      </c>
      <c r="U106" s="153">
        <f t="shared" si="44"/>
        <v>0</v>
      </c>
      <c r="V106" s="153">
        <f t="shared" si="45"/>
        <v>0</v>
      </c>
      <c r="W106" s="153">
        <f t="shared" si="46"/>
        <v>0</v>
      </c>
      <c r="X106" s="153">
        <f t="shared" si="47"/>
        <v>0</v>
      </c>
      <c r="Y106" s="153">
        <f t="shared" si="48"/>
        <v>0</v>
      </c>
      <c r="Z106" s="153">
        <f t="shared" si="49"/>
        <v>0</v>
      </c>
      <c r="AA106" s="104">
        <f t="shared" si="53"/>
        <v>43099</v>
      </c>
      <c r="AB106" s="3">
        <f>'t1'!N106</f>
        <v>1</v>
      </c>
      <c r="AH106" s="55">
        <v>291</v>
      </c>
      <c r="AI106" s="55">
        <v>9432</v>
      </c>
      <c r="AJ106" s="55"/>
      <c r="AK106" s="55">
        <v>3539</v>
      </c>
      <c r="AL106" s="52">
        <v>29837</v>
      </c>
      <c r="AM106" s="56"/>
      <c r="AN106" s="56"/>
      <c r="AO106" s="56"/>
      <c r="AP106" s="56"/>
      <c r="AQ106" s="56"/>
      <c r="AR106" s="56"/>
      <c r="AS106" s="56"/>
      <c r="AT106" s="56"/>
      <c r="AU106" s="56"/>
      <c r="AV106" s="56"/>
      <c r="AW106" s="56"/>
      <c r="AX106" s="56"/>
      <c r="AY106" s="56"/>
      <c r="AZ106" s="56"/>
      <c r="BA106" s="56"/>
      <c r="BB106" s="56"/>
      <c r="BC106" s="56"/>
      <c r="BD106" s="56"/>
      <c r="BE106" s="56"/>
      <c r="BF106" s="104">
        <f t="shared" si="51"/>
        <v>43099</v>
      </c>
      <c r="BG106" s="3">
        <f>'t1'!AS106</f>
        <v>0</v>
      </c>
    </row>
    <row r="107" spans="1:59" ht="13.5" customHeight="1">
      <c r="A107" s="43" t="str">
        <f>'t1'!A107</f>
        <v>statistico dirig. con incarico di struttura complessa</v>
      </c>
      <c r="B107" s="62" t="str">
        <f>'t1'!B107</f>
        <v>TD0071</v>
      </c>
      <c r="C107" s="152">
        <f t="shared" si="52"/>
        <v>291</v>
      </c>
      <c r="D107" s="152">
        <f t="shared" si="27"/>
        <v>6800</v>
      </c>
      <c r="E107" s="152">
        <f t="shared" si="28"/>
        <v>0</v>
      </c>
      <c r="F107" s="152">
        <f t="shared" si="29"/>
        <v>6826</v>
      </c>
      <c r="G107" s="150">
        <f t="shared" si="30"/>
        <v>16852</v>
      </c>
      <c r="H107" s="153">
        <f t="shared" si="31"/>
        <v>7800</v>
      </c>
      <c r="I107" s="153">
        <f t="shared" si="32"/>
        <v>0</v>
      </c>
      <c r="J107" s="153">
        <f t="shared" si="33"/>
        <v>0</v>
      </c>
      <c r="K107" s="153">
        <f t="shared" si="34"/>
        <v>0</v>
      </c>
      <c r="L107" s="153">
        <f t="shared" si="35"/>
        <v>0</v>
      </c>
      <c r="M107" s="153">
        <f t="shared" si="36"/>
        <v>0</v>
      </c>
      <c r="N107" s="153">
        <f t="shared" si="37"/>
        <v>0</v>
      </c>
      <c r="O107" s="153">
        <f t="shared" si="38"/>
        <v>0</v>
      </c>
      <c r="P107" s="153">
        <f t="shared" si="39"/>
        <v>0</v>
      </c>
      <c r="Q107" s="153">
        <f t="shared" si="40"/>
        <v>0</v>
      </c>
      <c r="R107" s="153">
        <f t="shared" si="41"/>
        <v>0</v>
      </c>
      <c r="S107" s="153">
        <f t="shared" si="42"/>
        <v>0</v>
      </c>
      <c r="T107" s="153">
        <f t="shared" si="43"/>
        <v>0</v>
      </c>
      <c r="U107" s="153">
        <f t="shared" si="44"/>
        <v>0</v>
      </c>
      <c r="V107" s="153">
        <f t="shared" si="45"/>
        <v>0</v>
      </c>
      <c r="W107" s="153">
        <f t="shared" si="46"/>
        <v>0</v>
      </c>
      <c r="X107" s="153">
        <f t="shared" si="47"/>
        <v>0</v>
      </c>
      <c r="Y107" s="153">
        <f t="shared" si="48"/>
        <v>0</v>
      </c>
      <c r="Z107" s="153">
        <f t="shared" si="49"/>
        <v>0</v>
      </c>
      <c r="AA107" s="104">
        <f t="shared" si="53"/>
        <v>38569</v>
      </c>
      <c r="AB107" s="3">
        <f>'t1'!N107</f>
        <v>1</v>
      </c>
      <c r="AH107" s="55">
        <v>291</v>
      </c>
      <c r="AI107" s="55">
        <v>6800</v>
      </c>
      <c r="AJ107" s="55"/>
      <c r="AK107" s="55">
        <v>6826</v>
      </c>
      <c r="AL107" s="52">
        <v>16852</v>
      </c>
      <c r="AM107" s="56">
        <v>7800</v>
      </c>
      <c r="AN107" s="56"/>
      <c r="AO107" s="56"/>
      <c r="AP107" s="56"/>
      <c r="AQ107" s="56"/>
      <c r="AR107" s="56"/>
      <c r="AS107" s="56"/>
      <c r="AT107" s="56"/>
      <c r="AU107" s="56"/>
      <c r="AV107" s="56"/>
      <c r="AW107" s="56"/>
      <c r="AX107" s="56"/>
      <c r="AY107" s="56"/>
      <c r="AZ107" s="56"/>
      <c r="BA107" s="56"/>
      <c r="BB107" s="56"/>
      <c r="BC107" s="56"/>
      <c r="BD107" s="56"/>
      <c r="BE107" s="56"/>
      <c r="BF107" s="104">
        <f t="shared" si="51"/>
        <v>38569</v>
      </c>
      <c r="BG107" s="3">
        <f>'t1'!AS107</f>
        <v>0</v>
      </c>
    </row>
    <row r="108" spans="1:59" ht="13.5" customHeight="1">
      <c r="A108" s="43" t="str">
        <f>'t1'!A108</f>
        <v>statistico dirig. con incarico di struttura semplice</v>
      </c>
      <c r="B108" s="62" t="str">
        <f>'t1'!B108</f>
        <v>TD0S70</v>
      </c>
      <c r="C108" s="152">
        <f t="shared" si="52"/>
        <v>0</v>
      </c>
      <c r="D108" s="152">
        <f t="shared" si="27"/>
        <v>0</v>
      </c>
      <c r="E108" s="152">
        <f t="shared" si="28"/>
        <v>0</v>
      </c>
      <c r="F108" s="152">
        <f t="shared" si="29"/>
        <v>0</v>
      </c>
      <c r="G108" s="150">
        <f t="shared" si="30"/>
        <v>0</v>
      </c>
      <c r="H108" s="153">
        <f t="shared" si="31"/>
        <v>0</v>
      </c>
      <c r="I108" s="153">
        <f t="shared" si="32"/>
        <v>0</v>
      </c>
      <c r="J108" s="153">
        <f t="shared" si="33"/>
        <v>0</v>
      </c>
      <c r="K108" s="153">
        <f t="shared" si="34"/>
        <v>0</v>
      </c>
      <c r="L108" s="153">
        <f t="shared" si="35"/>
        <v>0</v>
      </c>
      <c r="M108" s="153">
        <f t="shared" si="36"/>
        <v>0</v>
      </c>
      <c r="N108" s="153">
        <f t="shared" si="37"/>
        <v>0</v>
      </c>
      <c r="O108" s="153">
        <f t="shared" si="38"/>
        <v>0</v>
      </c>
      <c r="P108" s="153">
        <f t="shared" si="39"/>
        <v>0</v>
      </c>
      <c r="Q108" s="153">
        <f t="shared" si="40"/>
        <v>0</v>
      </c>
      <c r="R108" s="153">
        <f t="shared" si="41"/>
        <v>0</v>
      </c>
      <c r="S108" s="153">
        <f t="shared" si="42"/>
        <v>0</v>
      </c>
      <c r="T108" s="153">
        <f t="shared" si="43"/>
        <v>0</v>
      </c>
      <c r="U108" s="153">
        <f t="shared" si="44"/>
        <v>0</v>
      </c>
      <c r="V108" s="153">
        <f t="shared" si="45"/>
        <v>0</v>
      </c>
      <c r="W108" s="153">
        <f t="shared" si="46"/>
        <v>0</v>
      </c>
      <c r="X108" s="153">
        <f t="shared" si="47"/>
        <v>0</v>
      </c>
      <c r="Y108" s="153">
        <f t="shared" si="48"/>
        <v>0</v>
      </c>
      <c r="Z108" s="153">
        <f t="shared" si="49"/>
        <v>0</v>
      </c>
      <c r="AA108" s="104">
        <f t="shared" si="53"/>
        <v>0</v>
      </c>
      <c r="AB108" s="3">
        <f>'t1'!N108</f>
        <v>0</v>
      </c>
      <c r="AH108" s="55"/>
      <c r="AI108" s="55"/>
      <c r="AJ108" s="55"/>
      <c r="AK108" s="55"/>
      <c r="AL108" s="52"/>
      <c r="AM108" s="56"/>
      <c r="AN108" s="56"/>
      <c r="AO108" s="56"/>
      <c r="AP108" s="56"/>
      <c r="AQ108" s="56"/>
      <c r="AR108" s="56"/>
      <c r="AS108" s="56"/>
      <c r="AT108" s="56"/>
      <c r="AU108" s="56"/>
      <c r="AV108" s="56"/>
      <c r="AW108" s="56"/>
      <c r="AX108" s="56"/>
      <c r="AY108" s="56"/>
      <c r="AZ108" s="56"/>
      <c r="BA108" s="56"/>
      <c r="BB108" s="56"/>
      <c r="BC108" s="56"/>
      <c r="BD108" s="56"/>
      <c r="BE108" s="56"/>
      <c r="BF108" s="104">
        <f t="shared" si="51"/>
        <v>0</v>
      </c>
      <c r="BG108" s="3">
        <f>'t1'!AS108</f>
        <v>0</v>
      </c>
    </row>
    <row r="109" spans="1:59" ht="13.5" customHeight="1">
      <c r="A109" s="43" t="str">
        <f>'t1'!A109</f>
        <v>statistico dirig. con altri incar.prof.li</v>
      </c>
      <c r="B109" s="62" t="str">
        <f>'t1'!B109</f>
        <v>TD0A70</v>
      </c>
      <c r="C109" s="152">
        <f t="shared" si="52"/>
        <v>720</v>
      </c>
      <c r="D109" s="152">
        <f t="shared" si="27"/>
        <v>0</v>
      </c>
      <c r="E109" s="152">
        <f t="shared" si="28"/>
        <v>0</v>
      </c>
      <c r="F109" s="152">
        <f t="shared" si="29"/>
        <v>10481</v>
      </c>
      <c r="G109" s="150">
        <f t="shared" si="30"/>
        <v>0</v>
      </c>
      <c r="H109" s="153">
        <f t="shared" si="31"/>
        <v>1874</v>
      </c>
      <c r="I109" s="153">
        <f t="shared" si="32"/>
        <v>0</v>
      </c>
      <c r="J109" s="153">
        <f t="shared" si="33"/>
        <v>0</v>
      </c>
      <c r="K109" s="153">
        <f t="shared" si="34"/>
        <v>0</v>
      </c>
      <c r="L109" s="153">
        <f t="shared" si="35"/>
        <v>0</v>
      </c>
      <c r="M109" s="153">
        <f t="shared" si="36"/>
        <v>0</v>
      </c>
      <c r="N109" s="153">
        <f t="shared" si="37"/>
        <v>0</v>
      </c>
      <c r="O109" s="153">
        <f t="shared" si="38"/>
        <v>0</v>
      </c>
      <c r="P109" s="153">
        <f t="shared" si="39"/>
        <v>0</v>
      </c>
      <c r="Q109" s="153">
        <f t="shared" si="40"/>
        <v>0</v>
      </c>
      <c r="R109" s="153">
        <f t="shared" si="41"/>
        <v>0</v>
      </c>
      <c r="S109" s="153">
        <f t="shared" si="42"/>
        <v>0</v>
      </c>
      <c r="T109" s="153">
        <f t="shared" si="43"/>
        <v>0</v>
      </c>
      <c r="U109" s="153">
        <f t="shared" si="44"/>
        <v>0</v>
      </c>
      <c r="V109" s="153">
        <f t="shared" si="45"/>
        <v>0</v>
      </c>
      <c r="W109" s="153">
        <f t="shared" si="46"/>
        <v>0</v>
      </c>
      <c r="X109" s="153">
        <f t="shared" si="47"/>
        <v>0</v>
      </c>
      <c r="Y109" s="153">
        <f t="shared" si="48"/>
        <v>0</v>
      </c>
      <c r="Z109" s="153">
        <f t="shared" si="49"/>
        <v>0</v>
      </c>
      <c r="AA109" s="104">
        <f t="shared" si="53"/>
        <v>13075</v>
      </c>
      <c r="AB109" s="3">
        <f>'t1'!N109</f>
        <v>1</v>
      </c>
      <c r="AH109" s="55">
        <v>720</v>
      </c>
      <c r="AI109" s="55"/>
      <c r="AJ109" s="55"/>
      <c r="AK109" s="55">
        <v>10481</v>
      </c>
      <c r="AL109" s="52"/>
      <c r="AM109" s="56">
        <v>1874</v>
      </c>
      <c r="AN109" s="56"/>
      <c r="AO109" s="56"/>
      <c r="AP109" s="56"/>
      <c r="AQ109" s="56"/>
      <c r="AR109" s="56"/>
      <c r="AS109" s="56"/>
      <c r="AT109" s="56"/>
      <c r="AU109" s="56"/>
      <c r="AV109" s="56"/>
      <c r="AW109" s="56"/>
      <c r="AX109" s="56"/>
      <c r="AY109" s="56"/>
      <c r="AZ109" s="56"/>
      <c r="BA109" s="56"/>
      <c r="BB109" s="56"/>
      <c r="BC109" s="56"/>
      <c r="BD109" s="56"/>
      <c r="BE109" s="56"/>
      <c r="BF109" s="104">
        <f t="shared" si="51"/>
        <v>13075</v>
      </c>
      <c r="BG109" s="3">
        <f>'t1'!AS109</f>
        <v>0</v>
      </c>
    </row>
    <row r="110" spans="1:59" ht="13.5" customHeight="1">
      <c r="A110" s="43" t="str">
        <f>'t1'!A110</f>
        <v>statistico dir. a t.determinato(art. 15-septies dlgs.502/92)</v>
      </c>
      <c r="B110" s="62" t="str">
        <f>'t1'!B110</f>
        <v>TD0610</v>
      </c>
      <c r="C110" s="152">
        <f t="shared" si="52"/>
        <v>0</v>
      </c>
      <c r="D110" s="152">
        <f t="shared" si="27"/>
        <v>0</v>
      </c>
      <c r="E110" s="152">
        <f t="shared" si="28"/>
        <v>0</v>
      </c>
      <c r="F110" s="152">
        <f t="shared" si="29"/>
        <v>0</v>
      </c>
      <c r="G110" s="150">
        <f t="shared" si="30"/>
        <v>0</v>
      </c>
      <c r="H110" s="153">
        <f t="shared" si="31"/>
        <v>0</v>
      </c>
      <c r="I110" s="153">
        <f t="shared" si="32"/>
        <v>0</v>
      </c>
      <c r="J110" s="153">
        <f t="shared" si="33"/>
        <v>0</v>
      </c>
      <c r="K110" s="153">
        <f t="shared" si="34"/>
        <v>0</v>
      </c>
      <c r="L110" s="153">
        <f t="shared" si="35"/>
        <v>0</v>
      </c>
      <c r="M110" s="153">
        <f t="shared" si="36"/>
        <v>0</v>
      </c>
      <c r="N110" s="153">
        <f t="shared" si="37"/>
        <v>0</v>
      </c>
      <c r="O110" s="153">
        <f t="shared" si="38"/>
        <v>0</v>
      </c>
      <c r="P110" s="153">
        <f t="shared" si="39"/>
        <v>0</v>
      </c>
      <c r="Q110" s="153">
        <f t="shared" si="40"/>
        <v>0</v>
      </c>
      <c r="R110" s="153">
        <f t="shared" si="41"/>
        <v>0</v>
      </c>
      <c r="S110" s="153">
        <f t="shared" si="42"/>
        <v>0</v>
      </c>
      <c r="T110" s="153">
        <f t="shared" si="43"/>
        <v>0</v>
      </c>
      <c r="U110" s="153">
        <f t="shared" si="44"/>
        <v>0</v>
      </c>
      <c r="V110" s="153">
        <f t="shared" si="45"/>
        <v>0</v>
      </c>
      <c r="W110" s="153">
        <f t="shared" si="46"/>
        <v>0</v>
      </c>
      <c r="X110" s="153">
        <f t="shared" si="47"/>
        <v>0</v>
      </c>
      <c r="Y110" s="153">
        <f t="shared" si="48"/>
        <v>0</v>
      </c>
      <c r="Z110" s="153">
        <f t="shared" si="49"/>
        <v>0</v>
      </c>
      <c r="AA110" s="104">
        <f t="shared" si="53"/>
        <v>0</v>
      </c>
      <c r="AB110" s="3">
        <f>'t1'!N110</f>
        <v>0</v>
      </c>
      <c r="AH110" s="55"/>
      <c r="AI110" s="55"/>
      <c r="AJ110" s="55"/>
      <c r="AK110" s="55"/>
      <c r="AL110" s="52"/>
      <c r="AM110" s="56"/>
      <c r="AN110" s="56"/>
      <c r="AO110" s="56"/>
      <c r="AP110" s="56"/>
      <c r="AQ110" s="56"/>
      <c r="AR110" s="56"/>
      <c r="AS110" s="56"/>
      <c r="AT110" s="56"/>
      <c r="AU110" s="56"/>
      <c r="AV110" s="56"/>
      <c r="AW110" s="56"/>
      <c r="AX110" s="56"/>
      <c r="AY110" s="56"/>
      <c r="AZ110" s="56"/>
      <c r="BA110" s="56"/>
      <c r="BB110" s="56"/>
      <c r="BC110" s="56"/>
      <c r="BD110" s="56"/>
      <c r="BE110" s="56"/>
      <c r="BF110" s="104">
        <f t="shared" si="51"/>
        <v>0</v>
      </c>
      <c r="BG110" s="3">
        <f>'t1'!AS110</f>
        <v>0</v>
      </c>
    </row>
    <row r="111" spans="1:59" ht="13.5" customHeight="1">
      <c r="A111" s="43" t="str">
        <f>'t1'!A111</f>
        <v>sociologo dirig. con incarico di struttura complessa</v>
      </c>
      <c r="B111" s="62" t="str">
        <f>'t1'!B111</f>
        <v>TD0068</v>
      </c>
      <c r="C111" s="152">
        <f t="shared" si="52"/>
        <v>291</v>
      </c>
      <c r="D111" s="152">
        <f t="shared" si="27"/>
        <v>6838</v>
      </c>
      <c r="E111" s="152">
        <f t="shared" si="28"/>
        <v>0</v>
      </c>
      <c r="F111" s="152">
        <f t="shared" si="29"/>
        <v>6826</v>
      </c>
      <c r="G111" s="150">
        <f t="shared" si="30"/>
        <v>17456</v>
      </c>
      <c r="H111" s="153">
        <f t="shared" si="31"/>
        <v>8900</v>
      </c>
      <c r="I111" s="153">
        <f t="shared" si="32"/>
        <v>0</v>
      </c>
      <c r="J111" s="153">
        <f t="shared" si="33"/>
        <v>0</v>
      </c>
      <c r="K111" s="153">
        <f t="shared" si="34"/>
        <v>7527</v>
      </c>
      <c r="L111" s="153">
        <f t="shared" si="35"/>
        <v>0</v>
      </c>
      <c r="M111" s="153">
        <f t="shared" si="36"/>
        <v>0</v>
      </c>
      <c r="N111" s="153">
        <f t="shared" si="37"/>
        <v>0</v>
      </c>
      <c r="O111" s="153">
        <f t="shared" si="38"/>
        <v>0</v>
      </c>
      <c r="P111" s="153">
        <f t="shared" si="39"/>
        <v>0</v>
      </c>
      <c r="Q111" s="153">
        <f t="shared" si="40"/>
        <v>0</v>
      </c>
      <c r="R111" s="153">
        <f t="shared" si="41"/>
        <v>0</v>
      </c>
      <c r="S111" s="153">
        <f t="shared" si="42"/>
        <v>0</v>
      </c>
      <c r="T111" s="153">
        <f t="shared" si="43"/>
        <v>0</v>
      </c>
      <c r="U111" s="153">
        <f t="shared" si="44"/>
        <v>0</v>
      </c>
      <c r="V111" s="153">
        <f t="shared" si="45"/>
        <v>0</v>
      </c>
      <c r="W111" s="153">
        <f t="shared" si="46"/>
        <v>0</v>
      </c>
      <c r="X111" s="153">
        <f t="shared" si="47"/>
        <v>0</v>
      </c>
      <c r="Y111" s="153">
        <f t="shared" si="48"/>
        <v>0</v>
      </c>
      <c r="Z111" s="153">
        <f t="shared" si="49"/>
        <v>0</v>
      </c>
      <c r="AA111" s="104">
        <f t="shared" si="53"/>
        <v>47838</v>
      </c>
      <c r="AB111" s="3">
        <f>'t1'!N111</f>
        <v>1</v>
      </c>
      <c r="AH111" s="55">
        <v>291</v>
      </c>
      <c r="AI111" s="55">
        <v>6838</v>
      </c>
      <c r="AJ111" s="55"/>
      <c r="AK111" s="55">
        <v>6826</v>
      </c>
      <c r="AL111" s="52">
        <v>17456</v>
      </c>
      <c r="AM111" s="56">
        <v>8900</v>
      </c>
      <c r="AN111" s="56"/>
      <c r="AO111" s="56"/>
      <c r="AP111" s="56">
        <v>7527</v>
      </c>
      <c r="AQ111" s="56"/>
      <c r="AR111" s="56"/>
      <c r="AS111" s="56"/>
      <c r="AT111" s="56"/>
      <c r="AU111" s="56"/>
      <c r="AV111" s="56"/>
      <c r="AW111" s="56"/>
      <c r="AX111" s="56"/>
      <c r="AY111" s="56"/>
      <c r="AZ111" s="56"/>
      <c r="BA111" s="56"/>
      <c r="BB111" s="56"/>
      <c r="BC111" s="56"/>
      <c r="BD111" s="56"/>
      <c r="BE111" s="56"/>
      <c r="BF111" s="104">
        <f t="shared" si="51"/>
        <v>47838</v>
      </c>
      <c r="BG111" s="3">
        <f>'t1'!AS111</f>
        <v>0</v>
      </c>
    </row>
    <row r="112" spans="1:59" ht="13.5" customHeight="1">
      <c r="A112" s="43" t="str">
        <f>'t1'!A112</f>
        <v>sociologo dirig. con incarico di struttura semplice</v>
      </c>
      <c r="B112" s="62" t="str">
        <f>'t1'!B112</f>
        <v>TD0S67</v>
      </c>
      <c r="C112" s="152">
        <f t="shared" si="52"/>
        <v>291</v>
      </c>
      <c r="D112" s="152">
        <f t="shared" si="27"/>
        <v>0</v>
      </c>
      <c r="E112" s="152">
        <f t="shared" si="28"/>
        <v>0</v>
      </c>
      <c r="F112" s="152">
        <f t="shared" si="29"/>
        <v>4042</v>
      </c>
      <c r="G112" s="150">
        <f t="shared" si="30"/>
        <v>4136</v>
      </c>
      <c r="H112" s="153">
        <f t="shared" si="31"/>
        <v>5070</v>
      </c>
      <c r="I112" s="153">
        <f t="shared" si="32"/>
        <v>0</v>
      </c>
      <c r="J112" s="153">
        <f t="shared" si="33"/>
        <v>0</v>
      </c>
      <c r="K112" s="153">
        <f t="shared" si="34"/>
        <v>0</v>
      </c>
      <c r="L112" s="153">
        <f t="shared" si="35"/>
        <v>0</v>
      </c>
      <c r="M112" s="153">
        <f t="shared" si="36"/>
        <v>0</v>
      </c>
      <c r="N112" s="153">
        <f t="shared" si="37"/>
        <v>0</v>
      </c>
      <c r="O112" s="153">
        <f t="shared" si="38"/>
        <v>0</v>
      </c>
      <c r="P112" s="153">
        <f t="shared" si="39"/>
        <v>0</v>
      </c>
      <c r="Q112" s="153">
        <f t="shared" si="40"/>
        <v>0</v>
      </c>
      <c r="R112" s="153">
        <f t="shared" si="41"/>
        <v>0</v>
      </c>
      <c r="S112" s="153">
        <f t="shared" si="42"/>
        <v>0</v>
      </c>
      <c r="T112" s="153">
        <f t="shared" si="43"/>
        <v>0</v>
      </c>
      <c r="U112" s="153">
        <f t="shared" si="44"/>
        <v>0</v>
      </c>
      <c r="V112" s="153">
        <f t="shared" si="45"/>
        <v>0</v>
      </c>
      <c r="W112" s="153">
        <f t="shared" si="46"/>
        <v>0</v>
      </c>
      <c r="X112" s="153">
        <f t="shared" si="47"/>
        <v>0</v>
      </c>
      <c r="Y112" s="153">
        <f t="shared" si="48"/>
        <v>0</v>
      </c>
      <c r="Z112" s="153">
        <f t="shared" si="49"/>
        <v>0</v>
      </c>
      <c r="AA112" s="104">
        <f t="shared" si="53"/>
        <v>13539</v>
      </c>
      <c r="AB112" s="3">
        <f>'t1'!N112</f>
        <v>1</v>
      </c>
      <c r="AH112" s="55">
        <v>291</v>
      </c>
      <c r="AI112" s="55"/>
      <c r="AJ112" s="55"/>
      <c r="AK112" s="55">
        <v>4042</v>
      </c>
      <c r="AL112" s="52">
        <v>4136</v>
      </c>
      <c r="AM112" s="56">
        <v>5070</v>
      </c>
      <c r="AN112" s="56"/>
      <c r="AO112" s="56"/>
      <c r="AP112" s="56"/>
      <c r="AQ112" s="56"/>
      <c r="AR112" s="56"/>
      <c r="AS112" s="56"/>
      <c r="AT112" s="56"/>
      <c r="AU112" s="56"/>
      <c r="AV112" s="56"/>
      <c r="AW112" s="56"/>
      <c r="AX112" s="56"/>
      <c r="AY112" s="56"/>
      <c r="AZ112" s="56"/>
      <c r="BA112" s="56"/>
      <c r="BB112" s="56"/>
      <c r="BC112" s="56"/>
      <c r="BD112" s="56"/>
      <c r="BE112" s="56"/>
      <c r="BF112" s="104">
        <f t="shared" si="51"/>
        <v>13539</v>
      </c>
      <c r="BG112" s="3">
        <f>'t1'!AS112</f>
        <v>0</v>
      </c>
    </row>
    <row r="113" spans="1:59" ht="13.5" customHeight="1">
      <c r="A113" s="43" t="str">
        <f>'t1'!A113</f>
        <v>sociologo dirig. con altri incar.prof.li</v>
      </c>
      <c r="B113" s="62" t="str">
        <f>'t1'!B113</f>
        <v>TD0A67</v>
      </c>
      <c r="C113" s="152">
        <f t="shared" si="52"/>
        <v>291</v>
      </c>
      <c r="D113" s="152">
        <f t="shared" si="27"/>
        <v>0</v>
      </c>
      <c r="E113" s="152">
        <f t="shared" si="28"/>
        <v>0</v>
      </c>
      <c r="F113" s="152">
        <f t="shared" si="29"/>
        <v>604</v>
      </c>
      <c r="G113" s="150">
        <f t="shared" si="30"/>
        <v>0</v>
      </c>
      <c r="H113" s="153">
        <f t="shared" si="31"/>
        <v>3900</v>
      </c>
      <c r="I113" s="153">
        <f t="shared" si="32"/>
        <v>0</v>
      </c>
      <c r="J113" s="153">
        <f t="shared" si="33"/>
        <v>0</v>
      </c>
      <c r="K113" s="153">
        <f t="shared" si="34"/>
        <v>0</v>
      </c>
      <c r="L113" s="153">
        <f t="shared" si="35"/>
        <v>0</v>
      </c>
      <c r="M113" s="153">
        <f t="shared" si="36"/>
        <v>0</v>
      </c>
      <c r="N113" s="153">
        <f t="shared" si="37"/>
        <v>0</v>
      </c>
      <c r="O113" s="153">
        <f t="shared" si="38"/>
        <v>0</v>
      </c>
      <c r="P113" s="153">
        <f t="shared" si="39"/>
        <v>0</v>
      </c>
      <c r="Q113" s="153">
        <f t="shared" si="40"/>
        <v>0</v>
      </c>
      <c r="R113" s="153">
        <f t="shared" si="41"/>
        <v>0</v>
      </c>
      <c r="S113" s="153">
        <f t="shared" si="42"/>
        <v>0</v>
      </c>
      <c r="T113" s="153">
        <f t="shared" si="43"/>
        <v>0</v>
      </c>
      <c r="U113" s="153">
        <f t="shared" si="44"/>
        <v>0</v>
      </c>
      <c r="V113" s="153">
        <f t="shared" si="45"/>
        <v>0</v>
      </c>
      <c r="W113" s="153">
        <f t="shared" si="46"/>
        <v>0</v>
      </c>
      <c r="X113" s="153">
        <f t="shared" si="47"/>
        <v>0</v>
      </c>
      <c r="Y113" s="153">
        <f t="shared" si="48"/>
        <v>0</v>
      </c>
      <c r="Z113" s="153">
        <f t="shared" si="49"/>
        <v>0</v>
      </c>
      <c r="AA113" s="104">
        <f t="shared" si="53"/>
        <v>4795</v>
      </c>
      <c r="AB113" s="3">
        <f>'t1'!N113</f>
        <v>1</v>
      </c>
      <c r="AH113" s="55">
        <v>291</v>
      </c>
      <c r="AI113" s="55"/>
      <c r="AJ113" s="55"/>
      <c r="AK113" s="55">
        <v>604</v>
      </c>
      <c r="AL113" s="52"/>
      <c r="AM113" s="56">
        <v>3900</v>
      </c>
      <c r="AN113" s="56"/>
      <c r="AO113" s="56"/>
      <c r="AP113" s="56"/>
      <c r="AQ113" s="56"/>
      <c r="AR113" s="56"/>
      <c r="AS113" s="56"/>
      <c r="AT113" s="56"/>
      <c r="AU113" s="56"/>
      <c r="AV113" s="56"/>
      <c r="AW113" s="56"/>
      <c r="AX113" s="56"/>
      <c r="AY113" s="56"/>
      <c r="AZ113" s="56"/>
      <c r="BA113" s="56"/>
      <c r="BB113" s="56"/>
      <c r="BC113" s="56"/>
      <c r="BD113" s="56"/>
      <c r="BE113" s="56"/>
      <c r="BF113" s="104">
        <f t="shared" si="51"/>
        <v>4795</v>
      </c>
      <c r="BG113" s="3">
        <f>'t1'!AS113</f>
        <v>0</v>
      </c>
    </row>
    <row r="114" spans="1:59" ht="13.5" customHeight="1">
      <c r="A114" s="43" t="str">
        <f>'t1'!A114</f>
        <v>sociologo dir. a t. determinato(art.15-septies dlgs. 502/92)</v>
      </c>
      <c r="B114" s="62" t="str">
        <f>'t1'!B114</f>
        <v>TD0611</v>
      </c>
      <c r="C114" s="152">
        <f t="shared" si="52"/>
        <v>0</v>
      </c>
      <c r="D114" s="152">
        <f t="shared" si="27"/>
        <v>0</v>
      </c>
      <c r="E114" s="152">
        <f t="shared" si="28"/>
        <v>0</v>
      </c>
      <c r="F114" s="152">
        <f t="shared" si="29"/>
        <v>0</v>
      </c>
      <c r="G114" s="150">
        <f t="shared" si="30"/>
        <v>0</v>
      </c>
      <c r="H114" s="153">
        <f t="shared" si="31"/>
        <v>0</v>
      </c>
      <c r="I114" s="153">
        <f t="shared" si="32"/>
        <v>0</v>
      </c>
      <c r="J114" s="153">
        <f t="shared" si="33"/>
        <v>0</v>
      </c>
      <c r="K114" s="153">
        <f t="shared" si="34"/>
        <v>0</v>
      </c>
      <c r="L114" s="153">
        <f t="shared" si="35"/>
        <v>0</v>
      </c>
      <c r="M114" s="153">
        <f t="shared" si="36"/>
        <v>0</v>
      </c>
      <c r="N114" s="153">
        <f t="shared" si="37"/>
        <v>0</v>
      </c>
      <c r="O114" s="153">
        <f t="shared" si="38"/>
        <v>0</v>
      </c>
      <c r="P114" s="153">
        <f t="shared" si="39"/>
        <v>0</v>
      </c>
      <c r="Q114" s="153">
        <f t="shared" si="40"/>
        <v>0</v>
      </c>
      <c r="R114" s="153">
        <f t="shared" si="41"/>
        <v>0</v>
      </c>
      <c r="S114" s="153">
        <f t="shared" si="42"/>
        <v>0</v>
      </c>
      <c r="T114" s="153">
        <f t="shared" si="43"/>
        <v>0</v>
      </c>
      <c r="U114" s="153">
        <f t="shared" si="44"/>
        <v>0</v>
      </c>
      <c r="V114" s="153">
        <f t="shared" si="45"/>
        <v>0</v>
      </c>
      <c r="W114" s="153">
        <f t="shared" si="46"/>
        <v>0</v>
      </c>
      <c r="X114" s="153">
        <f t="shared" si="47"/>
        <v>0</v>
      </c>
      <c r="Y114" s="153">
        <f t="shared" si="48"/>
        <v>0</v>
      </c>
      <c r="Z114" s="153">
        <f t="shared" si="49"/>
        <v>0</v>
      </c>
      <c r="AA114" s="104">
        <f t="shared" si="53"/>
        <v>0</v>
      </c>
      <c r="AB114" s="3">
        <f>'t1'!N114</f>
        <v>0</v>
      </c>
      <c r="AH114" s="55"/>
      <c r="AI114" s="55"/>
      <c r="AJ114" s="55"/>
      <c r="AK114" s="55"/>
      <c r="AL114" s="52"/>
      <c r="AM114" s="56"/>
      <c r="AN114" s="56"/>
      <c r="AO114" s="56"/>
      <c r="AP114" s="56"/>
      <c r="AQ114" s="56"/>
      <c r="AR114" s="56"/>
      <c r="AS114" s="56"/>
      <c r="AT114" s="56"/>
      <c r="AU114" s="56"/>
      <c r="AV114" s="56"/>
      <c r="AW114" s="56"/>
      <c r="AX114" s="56"/>
      <c r="AY114" s="56"/>
      <c r="AZ114" s="56"/>
      <c r="BA114" s="56"/>
      <c r="BB114" s="56"/>
      <c r="BC114" s="56"/>
      <c r="BD114" s="56"/>
      <c r="BE114" s="56"/>
      <c r="BF114" s="104">
        <f t="shared" si="51"/>
        <v>0</v>
      </c>
      <c r="BG114" s="3">
        <f>'t1'!AS114</f>
        <v>0</v>
      </c>
    </row>
    <row r="115" spans="1:59" ht="13.5" customHeight="1">
      <c r="A115" s="43" t="str">
        <f>'t1'!A115</f>
        <v>collab.re prof.le assistente sociale esperto - ds</v>
      </c>
      <c r="B115" s="62" t="str">
        <f>'t1'!B115</f>
        <v>T18025</v>
      </c>
      <c r="C115" s="152">
        <f t="shared" si="52"/>
        <v>2637</v>
      </c>
      <c r="D115" s="152">
        <f t="shared" si="27"/>
        <v>0</v>
      </c>
      <c r="E115" s="152">
        <f t="shared" si="28"/>
        <v>0</v>
      </c>
      <c r="F115" s="152">
        <f t="shared" si="29"/>
        <v>0</v>
      </c>
      <c r="G115" s="150">
        <f t="shared" si="30"/>
        <v>0</v>
      </c>
      <c r="H115" s="153">
        <f t="shared" si="31"/>
        <v>0</v>
      </c>
      <c r="I115" s="153">
        <f t="shared" si="32"/>
        <v>0</v>
      </c>
      <c r="J115" s="153">
        <f t="shared" si="33"/>
        <v>0</v>
      </c>
      <c r="K115" s="153">
        <f t="shared" si="34"/>
        <v>0</v>
      </c>
      <c r="L115" s="153">
        <f t="shared" si="35"/>
        <v>0</v>
      </c>
      <c r="M115" s="153">
        <f t="shared" si="36"/>
        <v>0</v>
      </c>
      <c r="N115" s="153">
        <f t="shared" si="37"/>
        <v>0</v>
      </c>
      <c r="O115" s="153">
        <f t="shared" si="38"/>
        <v>0</v>
      </c>
      <c r="P115" s="153">
        <f t="shared" si="39"/>
        <v>0</v>
      </c>
      <c r="Q115" s="153">
        <f t="shared" si="40"/>
        <v>46949</v>
      </c>
      <c r="R115" s="153">
        <f t="shared" si="41"/>
        <v>56451</v>
      </c>
      <c r="S115" s="153">
        <f t="shared" si="42"/>
        <v>0</v>
      </c>
      <c r="T115" s="153">
        <f t="shared" si="43"/>
        <v>0</v>
      </c>
      <c r="U115" s="153">
        <f t="shared" si="44"/>
        <v>22465</v>
      </c>
      <c r="V115" s="153">
        <f t="shared" si="45"/>
        <v>0</v>
      </c>
      <c r="W115" s="153">
        <f t="shared" si="46"/>
        <v>0</v>
      </c>
      <c r="X115" s="153">
        <f t="shared" si="47"/>
        <v>0</v>
      </c>
      <c r="Y115" s="153">
        <f t="shared" si="48"/>
        <v>29000</v>
      </c>
      <c r="Z115" s="153">
        <f t="shared" si="49"/>
        <v>0</v>
      </c>
      <c r="AA115" s="104">
        <f t="shared" si="53"/>
        <v>157502</v>
      </c>
      <c r="AB115" s="3">
        <f>'t1'!N115</f>
        <v>1</v>
      </c>
      <c r="AH115" s="55">
        <v>2637</v>
      </c>
      <c r="AI115" s="55"/>
      <c r="AJ115" s="55"/>
      <c r="AK115" s="55"/>
      <c r="AL115" s="52"/>
      <c r="AM115" s="56"/>
      <c r="AN115" s="56"/>
      <c r="AO115" s="56"/>
      <c r="AP115" s="56"/>
      <c r="AQ115" s="56"/>
      <c r="AR115" s="56"/>
      <c r="AS115" s="56"/>
      <c r="AT115" s="56"/>
      <c r="AU115" s="56"/>
      <c r="AV115" s="56">
        <v>46949</v>
      </c>
      <c r="AW115" s="56">
        <v>56451</v>
      </c>
      <c r="AX115" s="56"/>
      <c r="AY115" s="56"/>
      <c r="AZ115" s="56">
        <v>22465</v>
      </c>
      <c r="BA115" s="56"/>
      <c r="BB115" s="56"/>
      <c r="BC115" s="56"/>
      <c r="BD115" s="56">
        <v>29000</v>
      </c>
      <c r="BE115" s="56"/>
      <c r="BF115" s="104">
        <f t="shared" si="51"/>
        <v>157502</v>
      </c>
      <c r="BG115" s="3">
        <f>'t1'!AS115</f>
        <v>0</v>
      </c>
    </row>
    <row r="116" spans="1:59" ht="13.5" customHeight="1">
      <c r="A116" s="43" t="str">
        <f>'t1'!A116</f>
        <v>collab.re prof.le assistente sociale - d</v>
      </c>
      <c r="B116" s="62" t="str">
        <f>'t1'!B116</f>
        <v>T16024</v>
      </c>
      <c r="C116" s="152">
        <f t="shared" si="52"/>
        <v>11216</v>
      </c>
      <c r="D116" s="152">
        <f t="shared" si="27"/>
        <v>0</v>
      </c>
      <c r="E116" s="152">
        <f t="shared" si="28"/>
        <v>0</v>
      </c>
      <c r="F116" s="152">
        <f t="shared" si="29"/>
        <v>0</v>
      </c>
      <c r="G116" s="150">
        <f t="shared" si="30"/>
        <v>0</v>
      </c>
      <c r="H116" s="153">
        <f t="shared" si="31"/>
        <v>0</v>
      </c>
      <c r="I116" s="153">
        <f t="shared" si="32"/>
        <v>0</v>
      </c>
      <c r="J116" s="153">
        <f t="shared" si="33"/>
        <v>0</v>
      </c>
      <c r="K116" s="153">
        <f t="shared" si="34"/>
        <v>0</v>
      </c>
      <c r="L116" s="153">
        <f t="shared" si="35"/>
        <v>0</v>
      </c>
      <c r="M116" s="153">
        <f t="shared" si="36"/>
        <v>0</v>
      </c>
      <c r="N116" s="153">
        <f t="shared" si="37"/>
        <v>0</v>
      </c>
      <c r="O116" s="153">
        <f t="shared" si="38"/>
        <v>0</v>
      </c>
      <c r="P116" s="153">
        <f t="shared" si="39"/>
        <v>1764</v>
      </c>
      <c r="Q116" s="153">
        <f t="shared" si="40"/>
        <v>3692</v>
      </c>
      <c r="R116" s="153">
        <f t="shared" si="41"/>
        <v>127208</v>
      </c>
      <c r="S116" s="153">
        <f t="shared" si="42"/>
        <v>0</v>
      </c>
      <c r="T116" s="153">
        <f t="shared" si="43"/>
        <v>0</v>
      </c>
      <c r="U116" s="153">
        <f t="shared" si="44"/>
        <v>0</v>
      </c>
      <c r="V116" s="153">
        <f t="shared" si="45"/>
        <v>0</v>
      </c>
      <c r="W116" s="153">
        <f t="shared" si="46"/>
        <v>0</v>
      </c>
      <c r="X116" s="153">
        <f t="shared" si="47"/>
        <v>0</v>
      </c>
      <c r="Y116" s="153">
        <f t="shared" si="48"/>
        <v>33729</v>
      </c>
      <c r="Z116" s="153">
        <f t="shared" si="49"/>
        <v>2039</v>
      </c>
      <c r="AA116" s="104">
        <f t="shared" si="53"/>
        <v>179648</v>
      </c>
      <c r="AB116" s="3">
        <f>'t1'!N116</f>
        <v>1</v>
      </c>
      <c r="AH116" s="55">
        <v>11216</v>
      </c>
      <c r="AI116" s="55"/>
      <c r="AJ116" s="55"/>
      <c r="AK116" s="55"/>
      <c r="AL116" s="52"/>
      <c r="AM116" s="56"/>
      <c r="AN116" s="56"/>
      <c r="AO116" s="56"/>
      <c r="AP116" s="56"/>
      <c r="AQ116" s="56"/>
      <c r="AR116" s="56"/>
      <c r="AS116" s="56"/>
      <c r="AT116" s="56"/>
      <c r="AU116" s="56">
        <v>1764</v>
      </c>
      <c r="AV116" s="56">
        <v>3692</v>
      </c>
      <c r="AW116" s="56">
        <v>127208</v>
      </c>
      <c r="AX116" s="56"/>
      <c r="AY116" s="56"/>
      <c r="AZ116" s="56"/>
      <c r="BA116" s="56"/>
      <c r="BB116" s="56"/>
      <c r="BC116" s="56"/>
      <c r="BD116" s="56">
        <v>33729</v>
      </c>
      <c r="BE116" s="56">
        <v>2039</v>
      </c>
      <c r="BF116" s="104">
        <f t="shared" si="51"/>
        <v>179648</v>
      </c>
      <c r="BG116" s="3">
        <f>'t1'!AS116</f>
        <v>0</v>
      </c>
    </row>
    <row r="117" spans="1:59" ht="13.5" customHeight="1">
      <c r="A117" s="43" t="str">
        <f>'t1'!A117</f>
        <v>collab.re tec. - prof.le esperto - ds</v>
      </c>
      <c r="B117" s="62" t="str">
        <f>'t1'!B117</f>
        <v>T18027</v>
      </c>
      <c r="C117" s="152">
        <f t="shared" si="52"/>
        <v>1815</v>
      </c>
      <c r="D117" s="152">
        <f t="shared" si="27"/>
        <v>0</v>
      </c>
      <c r="E117" s="152">
        <f t="shared" si="28"/>
        <v>0</v>
      </c>
      <c r="F117" s="152">
        <f t="shared" si="29"/>
        <v>0</v>
      </c>
      <c r="G117" s="150">
        <f t="shared" si="30"/>
        <v>0</v>
      </c>
      <c r="H117" s="153">
        <f t="shared" si="31"/>
        <v>0</v>
      </c>
      <c r="I117" s="153">
        <f t="shared" si="32"/>
        <v>0</v>
      </c>
      <c r="J117" s="153">
        <f t="shared" si="33"/>
        <v>0</v>
      </c>
      <c r="K117" s="153">
        <f t="shared" si="34"/>
        <v>0</v>
      </c>
      <c r="L117" s="153">
        <f t="shared" si="35"/>
        <v>0</v>
      </c>
      <c r="M117" s="153">
        <f t="shared" si="36"/>
        <v>0</v>
      </c>
      <c r="N117" s="153">
        <f t="shared" si="37"/>
        <v>0</v>
      </c>
      <c r="O117" s="153">
        <f t="shared" si="38"/>
        <v>13188</v>
      </c>
      <c r="P117" s="153">
        <f t="shared" si="39"/>
        <v>0</v>
      </c>
      <c r="Q117" s="153">
        <f t="shared" si="40"/>
        <v>34121</v>
      </c>
      <c r="R117" s="153">
        <f t="shared" si="41"/>
        <v>29944</v>
      </c>
      <c r="S117" s="153">
        <f t="shared" si="42"/>
        <v>0</v>
      </c>
      <c r="T117" s="153">
        <f t="shared" si="43"/>
        <v>0</v>
      </c>
      <c r="U117" s="153">
        <f t="shared" si="44"/>
        <v>0</v>
      </c>
      <c r="V117" s="153">
        <f t="shared" si="45"/>
        <v>0</v>
      </c>
      <c r="W117" s="153">
        <f t="shared" si="46"/>
        <v>0</v>
      </c>
      <c r="X117" s="153">
        <f t="shared" si="47"/>
        <v>0</v>
      </c>
      <c r="Y117" s="153">
        <f t="shared" si="48"/>
        <v>14584</v>
      </c>
      <c r="Z117" s="153">
        <f t="shared" si="49"/>
        <v>8287</v>
      </c>
      <c r="AA117" s="104">
        <f t="shared" si="53"/>
        <v>101939</v>
      </c>
      <c r="AB117" s="3">
        <f>'t1'!N117</f>
        <v>1</v>
      </c>
      <c r="AH117" s="55">
        <v>1815</v>
      </c>
      <c r="AI117" s="55"/>
      <c r="AJ117" s="55"/>
      <c r="AK117" s="55"/>
      <c r="AL117" s="52"/>
      <c r="AM117" s="56"/>
      <c r="AN117" s="56"/>
      <c r="AO117" s="56"/>
      <c r="AP117" s="56"/>
      <c r="AQ117" s="56"/>
      <c r="AR117" s="56"/>
      <c r="AS117" s="56"/>
      <c r="AT117" s="56">
        <v>13188</v>
      </c>
      <c r="AU117" s="56"/>
      <c r="AV117" s="56">
        <v>34121</v>
      </c>
      <c r="AW117" s="56">
        <v>29944</v>
      </c>
      <c r="AX117" s="56"/>
      <c r="AY117" s="56"/>
      <c r="AZ117" s="56"/>
      <c r="BA117" s="56"/>
      <c r="BB117" s="56"/>
      <c r="BC117" s="56"/>
      <c r="BD117" s="56">
        <v>14584</v>
      </c>
      <c r="BE117" s="56">
        <v>8287</v>
      </c>
      <c r="BF117" s="104">
        <f t="shared" si="51"/>
        <v>101939</v>
      </c>
      <c r="BG117" s="3">
        <f>'t1'!AS117</f>
        <v>0</v>
      </c>
    </row>
    <row r="118" spans="1:59" ht="13.5" customHeight="1">
      <c r="A118" s="43" t="str">
        <f>'t1'!A118</f>
        <v>collab.re tec. - prof.le - d</v>
      </c>
      <c r="B118" s="62" t="str">
        <f>'t1'!B118</f>
        <v>T16026</v>
      </c>
      <c r="C118" s="152">
        <f t="shared" si="52"/>
        <v>5992</v>
      </c>
      <c r="D118" s="152">
        <f t="shared" si="27"/>
        <v>0</v>
      </c>
      <c r="E118" s="152">
        <f t="shared" si="28"/>
        <v>0</v>
      </c>
      <c r="F118" s="152">
        <f t="shared" si="29"/>
        <v>0</v>
      </c>
      <c r="G118" s="150">
        <f t="shared" si="30"/>
        <v>0</v>
      </c>
      <c r="H118" s="153">
        <f t="shared" si="31"/>
        <v>0</v>
      </c>
      <c r="I118" s="153">
        <f t="shared" si="32"/>
        <v>0</v>
      </c>
      <c r="J118" s="153">
        <f t="shared" si="33"/>
        <v>0</v>
      </c>
      <c r="K118" s="153">
        <f t="shared" si="34"/>
        <v>0</v>
      </c>
      <c r="L118" s="153">
        <f t="shared" si="35"/>
        <v>0</v>
      </c>
      <c r="M118" s="153">
        <f t="shared" si="36"/>
        <v>0</v>
      </c>
      <c r="N118" s="153">
        <f t="shared" si="37"/>
        <v>0</v>
      </c>
      <c r="O118" s="153">
        <f t="shared" si="38"/>
        <v>17886</v>
      </c>
      <c r="P118" s="153">
        <f t="shared" si="39"/>
        <v>3905</v>
      </c>
      <c r="Q118" s="153">
        <f t="shared" si="40"/>
        <v>17848</v>
      </c>
      <c r="R118" s="153">
        <f t="shared" si="41"/>
        <v>89184</v>
      </c>
      <c r="S118" s="153">
        <f t="shared" si="42"/>
        <v>0</v>
      </c>
      <c r="T118" s="153">
        <f t="shared" si="43"/>
        <v>0</v>
      </c>
      <c r="U118" s="153">
        <f t="shared" si="44"/>
        <v>0</v>
      </c>
      <c r="V118" s="153">
        <f t="shared" si="45"/>
        <v>0</v>
      </c>
      <c r="W118" s="153">
        <f t="shared" si="46"/>
        <v>0</v>
      </c>
      <c r="X118" s="153">
        <f t="shared" si="47"/>
        <v>0</v>
      </c>
      <c r="Y118" s="153">
        <f t="shared" si="48"/>
        <v>33795</v>
      </c>
      <c r="Z118" s="153">
        <f t="shared" si="49"/>
        <v>3749</v>
      </c>
      <c r="AA118" s="104">
        <f t="shared" si="53"/>
        <v>172359</v>
      </c>
      <c r="AB118" s="3">
        <f>'t1'!N118</f>
        <v>1</v>
      </c>
      <c r="AH118" s="55">
        <v>5992</v>
      </c>
      <c r="AI118" s="55"/>
      <c r="AJ118" s="55"/>
      <c r="AK118" s="55"/>
      <c r="AL118" s="52"/>
      <c r="AM118" s="56"/>
      <c r="AN118" s="56"/>
      <c r="AO118" s="56"/>
      <c r="AP118" s="56"/>
      <c r="AQ118" s="56"/>
      <c r="AR118" s="56"/>
      <c r="AS118" s="56"/>
      <c r="AT118" s="56">
        <v>17886</v>
      </c>
      <c r="AU118" s="56">
        <v>3905</v>
      </c>
      <c r="AV118" s="56">
        <v>17848</v>
      </c>
      <c r="AW118" s="56">
        <v>89184</v>
      </c>
      <c r="AX118" s="56"/>
      <c r="AY118" s="56"/>
      <c r="AZ118" s="56"/>
      <c r="BA118" s="56"/>
      <c r="BB118" s="56"/>
      <c r="BC118" s="56"/>
      <c r="BD118" s="56">
        <v>33795</v>
      </c>
      <c r="BE118" s="56">
        <v>3749</v>
      </c>
      <c r="BF118" s="104">
        <f t="shared" si="51"/>
        <v>172359</v>
      </c>
      <c r="BG118" s="3">
        <f>'t1'!AS118</f>
        <v>0</v>
      </c>
    </row>
    <row r="119" spans="1:59" ht="13.5" customHeight="1">
      <c r="A119" s="43" t="str">
        <f>'t1'!A119</f>
        <v>oper.re prof.le assistente soc. - c</v>
      </c>
      <c r="B119" s="62" t="str">
        <f>'t1'!B119</f>
        <v>T14050</v>
      </c>
      <c r="C119" s="152">
        <f t="shared" si="52"/>
        <v>0</v>
      </c>
      <c r="D119" s="152">
        <f t="shared" si="27"/>
        <v>0</v>
      </c>
      <c r="E119" s="152">
        <f t="shared" si="28"/>
        <v>0</v>
      </c>
      <c r="F119" s="152">
        <f t="shared" si="29"/>
        <v>0</v>
      </c>
      <c r="G119" s="150">
        <f t="shared" si="30"/>
        <v>0</v>
      </c>
      <c r="H119" s="153">
        <f t="shared" si="31"/>
        <v>0</v>
      </c>
      <c r="I119" s="153">
        <f t="shared" si="32"/>
        <v>0</v>
      </c>
      <c r="J119" s="153">
        <f t="shared" si="33"/>
        <v>0</v>
      </c>
      <c r="K119" s="153">
        <f t="shared" si="34"/>
        <v>0</v>
      </c>
      <c r="L119" s="153">
        <f t="shared" si="35"/>
        <v>0</v>
      </c>
      <c r="M119" s="153">
        <f t="shared" si="36"/>
        <v>0</v>
      </c>
      <c r="N119" s="153">
        <f t="shared" si="37"/>
        <v>0</v>
      </c>
      <c r="O119" s="153">
        <f t="shared" si="38"/>
        <v>0</v>
      </c>
      <c r="P119" s="153">
        <f t="shared" si="39"/>
        <v>0</v>
      </c>
      <c r="Q119" s="153">
        <f t="shared" si="40"/>
        <v>0</v>
      </c>
      <c r="R119" s="153">
        <f t="shared" si="41"/>
        <v>0</v>
      </c>
      <c r="S119" s="153">
        <f t="shared" si="42"/>
        <v>0</v>
      </c>
      <c r="T119" s="153">
        <f t="shared" si="43"/>
        <v>0</v>
      </c>
      <c r="U119" s="153">
        <f t="shared" si="44"/>
        <v>0</v>
      </c>
      <c r="V119" s="153">
        <f t="shared" si="45"/>
        <v>0</v>
      </c>
      <c r="W119" s="153">
        <f t="shared" si="46"/>
        <v>0</v>
      </c>
      <c r="X119" s="153">
        <f t="shared" si="47"/>
        <v>0</v>
      </c>
      <c r="Y119" s="153">
        <f t="shared" si="48"/>
        <v>0</v>
      </c>
      <c r="Z119" s="153">
        <f t="shared" si="49"/>
        <v>0</v>
      </c>
      <c r="AA119" s="104">
        <f t="shared" si="53"/>
        <v>0</v>
      </c>
      <c r="AB119" s="3">
        <f>'t1'!N119</f>
        <v>0</v>
      </c>
      <c r="AH119" s="55"/>
      <c r="AI119" s="55"/>
      <c r="AJ119" s="55"/>
      <c r="AK119" s="55"/>
      <c r="AL119" s="52"/>
      <c r="AM119" s="56"/>
      <c r="AN119" s="56"/>
      <c r="AO119" s="56"/>
      <c r="AP119" s="56"/>
      <c r="AQ119" s="56"/>
      <c r="AR119" s="56"/>
      <c r="AS119" s="56"/>
      <c r="AT119" s="56"/>
      <c r="AU119" s="56"/>
      <c r="AV119" s="56"/>
      <c r="AW119" s="56"/>
      <c r="AX119" s="56"/>
      <c r="AY119" s="56"/>
      <c r="AZ119" s="56"/>
      <c r="BA119" s="56"/>
      <c r="BB119" s="56"/>
      <c r="BC119" s="56"/>
      <c r="BD119" s="56"/>
      <c r="BE119" s="56"/>
      <c r="BF119" s="104">
        <f t="shared" si="51"/>
        <v>0</v>
      </c>
      <c r="BG119" s="3">
        <f>'t1'!AS119</f>
        <v>0</v>
      </c>
    </row>
    <row r="120" spans="1:59" ht="13.5" customHeight="1">
      <c r="A120" s="43" t="str">
        <f>'t1'!A120</f>
        <v>assistente tecnico - c</v>
      </c>
      <c r="B120" s="62" t="str">
        <f>'t1'!B120</f>
        <v>T14007</v>
      </c>
      <c r="C120" s="152">
        <f t="shared" si="52"/>
        <v>7738</v>
      </c>
      <c r="D120" s="152">
        <f t="shared" si="27"/>
        <v>0</v>
      </c>
      <c r="E120" s="152">
        <f t="shared" si="28"/>
        <v>0</v>
      </c>
      <c r="F120" s="152">
        <f t="shared" si="29"/>
        <v>0</v>
      </c>
      <c r="G120" s="150">
        <f t="shared" si="30"/>
        <v>0</v>
      </c>
      <c r="H120" s="153">
        <f t="shared" si="31"/>
        <v>0</v>
      </c>
      <c r="I120" s="153">
        <f t="shared" si="32"/>
        <v>0</v>
      </c>
      <c r="J120" s="153">
        <f t="shared" si="33"/>
        <v>3384</v>
      </c>
      <c r="K120" s="153">
        <f t="shared" si="34"/>
        <v>0</v>
      </c>
      <c r="L120" s="153">
        <f t="shared" si="35"/>
        <v>0</v>
      </c>
      <c r="M120" s="153">
        <f t="shared" si="36"/>
        <v>0</v>
      </c>
      <c r="N120" s="153">
        <f t="shared" si="37"/>
        <v>0</v>
      </c>
      <c r="O120" s="153">
        <f t="shared" si="38"/>
        <v>32284</v>
      </c>
      <c r="P120" s="153">
        <f t="shared" si="39"/>
        <v>16214</v>
      </c>
      <c r="Q120" s="153">
        <f t="shared" si="40"/>
        <v>0</v>
      </c>
      <c r="R120" s="153">
        <f t="shared" si="41"/>
        <v>118277</v>
      </c>
      <c r="S120" s="153">
        <f t="shared" si="42"/>
        <v>0</v>
      </c>
      <c r="T120" s="153">
        <f t="shared" si="43"/>
        <v>0</v>
      </c>
      <c r="U120" s="153">
        <f t="shared" si="44"/>
        <v>0</v>
      </c>
      <c r="V120" s="153">
        <f t="shared" si="45"/>
        <v>0</v>
      </c>
      <c r="W120" s="153">
        <f t="shared" si="46"/>
        <v>0</v>
      </c>
      <c r="X120" s="153">
        <f t="shared" si="47"/>
        <v>0</v>
      </c>
      <c r="Y120" s="153">
        <f t="shared" si="48"/>
        <v>42718</v>
      </c>
      <c r="Z120" s="153">
        <f t="shared" si="49"/>
        <v>11801</v>
      </c>
      <c r="AA120" s="104">
        <f t="shared" si="53"/>
        <v>232416</v>
      </c>
      <c r="AB120" s="3">
        <f>'t1'!N120</f>
        <v>1</v>
      </c>
      <c r="AH120" s="55">
        <v>7738</v>
      </c>
      <c r="AI120" s="55"/>
      <c r="AJ120" s="55"/>
      <c r="AK120" s="55"/>
      <c r="AL120" s="52"/>
      <c r="AM120" s="56"/>
      <c r="AN120" s="56"/>
      <c r="AO120" s="56">
        <v>3384</v>
      </c>
      <c r="AP120" s="56"/>
      <c r="AQ120" s="56"/>
      <c r="AR120" s="56"/>
      <c r="AS120" s="56"/>
      <c r="AT120" s="56">
        <v>32284</v>
      </c>
      <c r="AU120" s="56">
        <v>16214</v>
      </c>
      <c r="AV120" s="56"/>
      <c r="AW120" s="56">
        <v>118277</v>
      </c>
      <c r="AX120" s="56"/>
      <c r="AY120" s="56"/>
      <c r="AZ120" s="56"/>
      <c r="BA120" s="56"/>
      <c r="BB120" s="56"/>
      <c r="BC120" s="56"/>
      <c r="BD120" s="56">
        <v>42718</v>
      </c>
      <c r="BE120" s="56">
        <v>11801</v>
      </c>
      <c r="BF120" s="104">
        <f t="shared" si="51"/>
        <v>232416</v>
      </c>
      <c r="BG120" s="3">
        <f>'t1'!AS120</f>
        <v>0</v>
      </c>
    </row>
    <row r="121" spans="1:59" ht="13.5" customHeight="1">
      <c r="A121" s="43" t="str">
        <f>'t1'!A121</f>
        <v>program.re - c</v>
      </c>
      <c r="B121" s="62" t="str">
        <f>'t1'!B121</f>
        <v>T14063</v>
      </c>
      <c r="C121" s="152">
        <f t="shared" si="52"/>
        <v>1615</v>
      </c>
      <c r="D121" s="152">
        <f t="shared" si="27"/>
        <v>0</v>
      </c>
      <c r="E121" s="152">
        <f t="shared" si="28"/>
        <v>0</v>
      </c>
      <c r="F121" s="152">
        <f t="shared" si="29"/>
        <v>0</v>
      </c>
      <c r="G121" s="150">
        <f t="shared" si="30"/>
        <v>0</v>
      </c>
      <c r="H121" s="153">
        <f t="shared" si="31"/>
        <v>0</v>
      </c>
      <c r="I121" s="153">
        <f t="shared" si="32"/>
        <v>0</v>
      </c>
      <c r="J121" s="153">
        <f t="shared" si="33"/>
        <v>483</v>
      </c>
      <c r="K121" s="153">
        <f t="shared" si="34"/>
        <v>0</v>
      </c>
      <c r="L121" s="153">
        <f t="shared" si="35"/>
        <v>0</v>
      </c>
      <c r="M121" s="153">
        <f t="shared" si="36"/>
        <v>0</v>
      </c>
      <c r="N121" s="153">
        <f t="shared" si="37"/>
        <v>0</v>
      </c>
      <c r="O121" s="153">
        <f t="shared" si="38"/>
        <v>7301</v>
      </c>
      <c r="P121" s="153">
        <f t="shared" si="39"/>
        <v>0</v>
      </c>
      <c r="Q121" s="153">
        <f t="shared" si="40"/>
        <v>0</v>
      </c>
      <c r="R121" s="153">
        <f t="shared" si="41"/>
        <v>27865</v>
      </c>
      <c r="S121" s="153">
        <f t="shared" si="42"/>
        <v>0</v>
      </c>
      <c r="T121" s="153">
        <f t="shared" si="43"/>
        <v>0</v>
      </c>
      <c r="U121" s="153">
        <f t="shared" si="44"/>
        <v>0</v>
      </c>
      <c r="V121" s="153">
        <f t="shared" si="45"/>
        <v>0</v>
      </c>
      <c r="W121" s="153">
        <f t="shared" si="46"/>
        <v>0</v>
      </c>
      <c r="X121" s="153">
        <f t="shared" si="47"/>
        <v>0</v>
      </c>
      <c r="Y121" s="153">
        <f t="shared" si="48"/>
        <v>8840</v>
      </c>
      <c r="Z121" s="153">
        <f t="shared" si="49"/>
        <v>2218</v>
      </c>
      <c r="AA121" s="104">
        <f t="shared" si="53"/>
        <v>48322</v>
      </c>
      <c r="AB121" s="3">
        <f>'t1'!N121</f>
        <v>1</v>
      </c>
      <c r="AH121" s="55">
        <v>1615</v>
      </c>
      <c r="AI121" s="55"/>
      <c r="AJ121" s="55"/>
      <c r="AK121" s="55"/>
      <c r="AL121" s="52"/>
      <c r="AM121" s="56"/>
      <c r="AN121" s="56"/>
      <c r="AO121" s="56">
        <v>483</v>
      </c>
      <c r="AP121" s="56"/>
      <c r="AQ121" s="56"/>
      <c r="AR121" s="56"/>
      <c r="AS121" s="56"/>
      <c r="AT121" s="56">
        <v>7301</v>
      </c>
      <c r="AU121" s="56"/>
      <c r="AV121" s="56"/>
      <c r="AW121" s="56">
        <v>27865</v>
      </c>
      <c r="AX121" s="56"/>
      <c r="AY121" s="56"/>
      <c r="AZ121" s="56"/>
      <c r="BA121" s="56"/>
      <c r="BB121" s="56"/>
      <c r="BC121" s="56"/>
      <c r="BD121" s="56">
        <v>8840</v>
      </c>
      <c r="BE121" s="56">
        <v>2218</v>
      </c>
      <c r="BF121" s="104">
        <f t="shared" si="51"/>
        <v>48322</v>
      </c>
      <c r="BG121" s="3">
        <f>'t1'!AS121</f>
        <v>0</v>
      </c>
    </row>
    <row r="122" spans="1:59" ht="13.5" customHeight="1">
      <c r="A122" s="43" t="str">
        <f>'t1'!A122</f>
        <v>operatore tecnico special.to esperto - c</v>
      </c>
      <c r="B122" s="62" t="str">
        <f>'t1'!B122</f>
        <v>T14E59</v>
      </c>
      <c r="C122" s="152">
        <f t="shared" si="52"/>
        <v>8529</v>
      </c>
      <c r="D122" s="152">
        <f t="shared" si="27"/>
        <v>0</v>
      </c>
      <c r="E122" s="152">
        <f t="shared" si="28"/>
        <v>0</v>
      </c>
      <c r="F122" s="152">
        <f t="shared" si="29"/>
        <v>0</v>
      </c>
      <c r="G122" s="150">
        <f t="shared" si="30"/>
        <v>0</v>
      </c>
      <c r="H122" s="153">
        <f t="shared" si="31"/>
        <v>0</v>
      </c>
      <c r="I122" s="153">
        <f t="shared" si="32"/>
        <v>0</v>
      </c>
      <c r="J122" s="153">
        <f t="shared" si="33"/>
        <v>2900</v>
      </c>
      <c r="K122" s="153">
        <f t="shared" si="34"/>
        <v>0</v>
      </c>
      <c r="L122" s="153">
        <f t="shared" si="35"/>
        <v>0</v>
      </c>
      <c r="M122" s="153">
        <f t="shared" si="36"/>
        <v>0</v>
      </c>
      <c r="N122" s="153">
        <f t="shared" si="37"/>
        <v>0</v>
      </c>
      <c r="O122" s="153">
        <f t="shared" si="38"/>
        <v>65060</v>
      </c>
      <c r="P122" s="153">
        <f t="shared" si="39"/>
        <v>91560</v>
      </c>
      <c r="Q122" s="153">
        <f t="shared" si="40"/>
        <v>0</v>
      </c>
      <c r="R122" s="153">
        <f t="shared" si="41"/>
        <v>87620</v>
      </c>
      <c r="S122" s="153">
        <f t="shared" si="42"/>
        <v>0</v>
      </c>
      <c r="T122" s="153">
        <f t="shared" si="43"/>
        <v>0</v>
      </c>
      <c r="U122" s="153">
        <f t="shared" si="44"/>
        <v>2065</v>
      </c>
      <c r="V122" s="153">
        <f t="shared" si="45"/>
        <v>0</v>
      </c>
      <c r="W122" s="153">
        <f t="shared" si="46"/>
        <v>0</v>
      </c>
      <c r="X122" s="153">
        <f t="shared" si="47"/>
        <v>0</v>
      </c>
      <c r="Y122" s="153">
        <f t="shared" si="48"/>
        <v>49165</v>
      </c>
      <c r="Z122" s="153">
        <f t="shared" si="49"/>
        <v>37434</v>
      </c>
      <c r="AA122" s="104">
        <f t="shared" si="53"/>
        <v>344333</v>
      </c>
      <c r="AB122" s="3">
        <f>'t1'!N122</f>
        <v>1</v>
      </c>
      <c r="AH122" s="55">
        <v>8529</v>
      </c>
      <c r="AI122" s="55"/>
      <c r="AJ122" s="55"/>
      <c r="AK122" s="55"/>
      <c r="AL122" s="52"/>
      <c r="AM122" s="56"/>
      <c r="AN122" s="56"/>
      <c r="AO122" s="56">
        <v>2900</v>
      </c>
      <c r="AP122" s="56"/>
      <c r="AQ122" s="56"/>
      <c r="AR122" s="56"/>
      <c r="AS122" s="56"/>
      <c r="AT122" s="56">
        <v>65060</v>
      </c>
      <c r="AU122" s="56">
        <v>91560</v>
      </c>
      <c r="AV122" s="56"/>
      <c r="AW122" s="56">
        <v>87620</v>
      </c>
      <c r="AX122" s="56"/>
      <c r="AY122" s="56"/>
      <c r="AZ122" s="56">
        <v>2065</v>
      </c>
      <c r="BA122" s="56"/>
      <c r="BB122" s="56"/>
      <c r="BC122" s="56"/>
      <c r="BD122" s="56">
        <v>49165</v>
      </c>
      <c r="BE122" s="56">
        <v>37434</v>
      </c>
      <c r="BF122" s="104">
        <f t="shared" si="51"/>
        <v>344333</v>
      </c>
      <c r="BG122" s="3">
        <f>'t1'!AS122</f>
        <v>0</v>
      </c>
    </row>
    <row r="123" spans="1:59" ht="13.5" customHeight="1">
      <c r="A123" s="43" t="str">
        <f>'t1'!A123</f>
        <v>operatore tecnico special.to - bs</v>
      </c>
      <c r="B123" s="62" t="str">
        <f>'t1'!B123</f>
        <v>T13059</v>
      </c>
      <c r="C123" s="152">
        <f t="shared" si="52"/>
        <v>11225</v>
      </c>
      <c r="D123" s="152">
        <f t="shared" si="27"/>
        <v>0</v>
      </c>
      <c r="E123" s="152">
        <f t="shared" si="28"/>
        <v>0</v>
      </c>
      <c r="F123" s="152">
        <f t="shared" si="29"/>
        <v>0</v>
      </c>
      <c r="G123" s="150">
        <f t="shared" si="30"/>
        <v>0</v>
      </c>
      <c r="H123" s="153">
        <f t="shared" si="31"/>
        <v>0</v>
      </c>
      <c r="I123" s="153">
        <f t="shared" si="32"/>
        <v>0</v>
      </c>
      <c r="J123" s="153">
        <f t="shared" si="33"/>
        <v>3632</v>
      </c>
      <c r="K123" s="153">
        <f t="shared" si="34"/>
        <v>0</v>
      </c>
      <c r="L123" s="153">
        <f t="shared" si="35"/>
        <v>0</v>
      </c>
      <c r="M123" s="153">
        <f t="shared" si="36"/>
        <v>0</v>
      </c>
      <c r="N123" s="153">
        <f t="shared" si="37"/>
        <v>0</v>
      </c>
      <c r="O123" s="153">
        <f t="shared" si="38"/>
        <v>38671</v>
      </c>
      <c r="P123" s="153">
        <f t="shared" si="39"/>
        <v>90861</v>
      </c>
      <c r="Q123" s="153">
        <f t="shared" si="40"/>
        <v>0</v>
      </c>
      <c r="R123" s="153">
        <f t="shared" si="41"/>
        <v>108567</v>
      </c>
      <c r="S123" s="153">
        <f t="shared" si="42"/>
        <v>0</v>
      </c>
      <c r="T123" s="153">
        <f t="shared" si="43"/>
        <v>0</v>
      </c>
      <c r="U123" s="153">
        <f t="shared" si="44"/>
        <v>1000</v>
      </c>
      <c r="V123" s="153">
        <f t="shared" si="45"/>
        <v>0</v>
      </c>
      <c r="W123" s="153">
        <f t="shared" si="46"/>
        <v>0</v>
      </c>
      <c r="X123" s="153">
        <f t="shared" si="47"/>
        <v>0</v>
      </c>
      <c r="Y123" s="153">
        <f t="shared" si="48"/>
        <v>13254</v>
      </c>
      <c r="Z123" s="153">
        <f t="shared" si="49"/>
        <v>21454</v>
      </c>
      <c r="AA123" s="104">
        <f t="shared" si="53"/>
        <v>288664</v>
      </c>
      <c r="AB123" s="3">
        <f>'t1'!N123</f>
        <v>1</v>
      </c>
      <c r="AH123" s="55">
        <v>11225</v>
      </c>
      <c r="AI123" s="55"/>
      <c r="AJ123" s="55"/>
      <c r="AK123" s="55"/>
      <c r="AL123" s="52"/>
      <c r="AM123" s="56"/>
      <c r="AN123" s="56"/>
      <c r="AO123" s="56">
        <v>3632</v>
      </c>
      <c r="AP123" s="56"/>
      <c r="AQ123" s="56"/>
      <c r="AR123" s="56"/>
      <c r="AS123" s="56"/>
      <c r="AT123" s="56">
        <v>38671</v>
      </c>
      <c r="AU123" s="56">
        <v>90861</v>
      </c>
      <c r="AV123" s="56"/>
      <c r="AW123" s="56">
        <v>108567</v>
      </c>
      <c r="AX123" s="56"/>
      <c r="AY123" s="56"/>
      <c r="AZ123" s="56">
        <v>1000</v>
      </c>
      <c r="BA123" s="56"/>
      <c r="BB123" s="56"/>
      <c r="BC123" s="56"/>
      <c r="BD123" s="56">
        <v>13254</v>
      </c>
      <c r="BE123" s="56">
        <v>21454</v>
      </c>
      <c r="BF123" s="104">
        <f t="shared" si="51"/>
        <v>288664</v>
      </c>
      <c r="BG123" s="3">
        <f>'t1'!AS123</f>
        <v>0</v>
      </c>
    </row>
    <row r="124" spans="1:59" ht="13.5" customHeight="1">
      <c r="A124" s="43" t="str">
        <f>'t1'!A124</f>
        <v>operatore socio sanitario - bs</v>
      </c>
      <c r="B124" s="62" t="str">
        <f>'t1'!B124</f>
        <v>T13660</v>
      </c>
      <c r="C124" s="152">
        <f t="shared" si="52"/>
        <v>103782</v>
      </c>
      <c r="D124" s="152">
        <f t="shared" si="27"/>
        <v>0</v>
      </c>
      <c r="E124" s="152">
        <f t="shared" si="28"/>
        <v>0</v>
      </c>
      <c r="F124" s="152">
        <f t="shared" si="29"/>
        <v>0</v>
      </c>
      <c r="G124" s="150">
        <f t="shared" si="30"/>
        <v>0</v>
      </c>
      <c r="H124" s="153">
        <f t="shared" si="31"/>
        <v>0</v>
      </c>
      <c r="I124" s="153">
        <f t="shared" si="32"/>
        <v>0</v>
      </c>
      <c r="J124" s="153">
        <f t="shared" si="33"/>
        <v>0</v>
      </c>
      <c r="K124" s="153">
        <f t="shared" si="34"/>
        <v>0</v>
      </c>
      <c r="L124" s="153">
        <f t="shared" si="35"/>
        <v>75538</v>
      </c>
      <c r="M124" s="153">
        <f t="shared" si="36"/>
        <v>0</v>
      </c>
      <c r="N124" s="153">
        <f t="shared" si="37"/>
        <v>0</v>
      </c>
      <c r="O124" s="153">
        <f t="shared" si="38"/>
        <v>13797</v>
      </c>
      <c r="P124" s="153">
        <f t="shared" si="39"/>
        <v>969170</v>
      </c>
      <c r="Q124" s="153">
        <f t="shared" si="40"/>
        <v>0</v>
      </c>
      <c r="R124" s="153">
        <f t="shared" si="41"/>
        <v>894697</v>
      </c>
      <c r="S124" s="153">
        <f t="shared" si="42"/>
        <v>0</v>
      </c>
      <c r="T124" s="153">
        <f t="shared" si="43"/>
        <v>0</v>
      </c>
      <c r="U124" s="153">
        <f t="shared" si="44"/>
        <v>0</v>
      </c>
      <c r="V124" s="153">
        <f t="shared" si="45"/>
        <v>0</v>
      </c>
      <c r="W124" s="153">
        <f t="shared" si="46"/>
        <v>0</v>
      </c>
      <c r="X124" s="153">
        <f t="shared" si="47"/>
        <v>0</v>
      </c>
      <c r="Y124" s="153">
        <f t="shared" si="48"/>
        <v>104287</v>
      </c>
      <c r="Z124" s="153">
        <f t="shared" si="49"/>
        <v>53520</v>
      </c>
      <c r="AA124" s="104">
        <f t="shared" si="53"/>
        <v>2214791</v>
      </c>
      <c r="AB124" s="3">
        <f>'t1'!N124</f>
        <v>1</v>
      </c>
      <c r="AH124" s="55">
        <v>103782</v>
      </c>
      <c r="AI124" s="55"/>
      <c r="AJ124" s="55"/>
      <c r="AK124" s="55"/>
      <c r="AL124" s="52"/>
      <c r="AM124" s="56"/>
      <c r="AN124" s="56"/>
      <c r="AO124" s="56"/>
      <c r="AP124" s="56"/>
      <c r="AQ124" s="56">
        <v>75538</v>
      </c>
      <c r="AR124" s="56"/>
      <c r="AS124" s="56"/>
      <c r="AT124" s="56">
        <v>13797</v>
      </c>
      <c r="AU124" s="56">
        <v>969170</v>
      </c>
      <c r="AV124" s="56"/>
      <c r="AW124" s="56">
        <v>894697</v>
      </c>
      <c r="AX124" s="56"/>
      <c r="AY124" s="56"/>
      <c r="AZ124" s="56"/>
      <c r="BA124" s="56"/>
      <c r="BB124" s="56"/>
      <c r="BC124" s="56"/>
      <c r="BD124" s="56">
        <v>104287</v>
      </c>
      <c r="BE124" s="56">
        <v>53520</v>
      </c>
      <c r="BF124" s="104">
        <f t="shared" si="51"/>
        <v>2214791</v>
      </c>
      <c r="BG124" s="3">
        <f>'t1'!AS124</f>
        <v>0</v>
      </c>
    </row>
    <row r="125" spans="1:59" ht="13.5" customHeight="1">
      <c r="A125" s="43" t="str">
        <f>'t1'!A125</f>
        <v>operatore tecnico - b</v>
      </c>
      <c r="B125" s="62" t="str">
        <f>'t1'!B125</f>
        <v>T12057</v>
      </c>
      <c r="C125" s="152">
        <f t="shared" si="52"/>
        <v>33346</v>
      </c>
      <c r="D125" s="152">
        <f t="shared" si="27"/>
        <v>0</v>
      </c>
      <c r="E125" s="152">
        <f t="shared" si="28"/>
        <v>0</v>
      </c>
      <c r="F125" s="152">
        <f t="shared" si="29"/>
        <v>0</v>
      </c>
      <c r="G125" s="150">
        <f t="shared" si="30"/>
        <v>0</v>
      </c>
      <c r="H125" s="153">
        <f t="shared" si="31"/>
        <v>0</v>
      </c>
      <c r="I125" s="153">
        <f t="shared" si="32"/>
        <v>0</v>
      </c>
      <c r="J125" s="153">
        <f t="shared" si="33"/>
        <v>0</v>
      </c>
      <c r="K125" s="153">
        <f t="shared" si="34"/>
        <v>0</v>
      </c>
      <c r="L125" s="153">
        <f t="shared" si="35"/>
        <v>96366</v>
      </c>
      <c r="M125" s="153">
        <f t="shared" si="36"/>
        <v>0</v>
      </c>
      <c r="N125" s="153">
        <f t="shared" si="37"/>
        <v>0</v>
      </c>
      <c r="O125" s="153">
        <f t="shared" si="38"/>
        <v>312</v>
      </c>
      <c r="P125" s="153">
        <f t="shared" si="39"/>
        <v>160757</v>
      </c>
      <c r="Q125" s="153">
        <f t="shared" si="40"/>
        <v>0</v>
      </c>
      <c r="R125" s="153">
        <f t="shared" si="41"/>
        <v>260624</v>
      </c>
      <c r="S125" s="153">
        <f t="shared" si="42"/>
        <v>0</v>
      </c>
      <c r="T125" s="153">
        <f t="shared" si="43"/>
        <v>0</v>
      </c>
      <c r="U125" s="153">
        <f t="shared" si="44"/>
        <v>0</v>
      </c>
      <c r="V125" s="153">
        <f t="shared" si="45"/>
        <v>0</v>
      </c>
      <c r="W125" s="153">
        <f t="shared" si="46"/>
        <v>0</v>
      </c>
      <c r="X125" s="153">
        <f t="shared" si="47"/>
        <v>0</v>
      </c>
      <c r="Y125" s="153">
        <f t="shared" si="48"/>
        <v>121243</v>
      </c>
      <c r="Z125" s="153">
        <f t="shared" si="49"/>
        <v>14252</v>
      </c>
      <c r="AA125" s="104">
        <f t="shared" si="53"/>
        <v>686900</v>
      </c>
      <c r="AB125" s="3">
        <f>'t1'!N125</f>
        <v>1</v>
      </c>
      <c r="AH125" s="55">
        <v>33346</v>
      </c>
      <c r="AI125" s="55"/>
      <c r="AJ125" s="55"/>
      <c r="AK125" s="55"/>
      <c r="AL125" s="52"/>
      <c r="AM125" s="56"/>
      <c r="AN125" s="56"/>
      <c r="AO125" s="56"/>
      <c r="AP125" s="56"/>
      <c r="AQ125" s="56">
        <v>96366</v>
      </c>
      <c r="AR125" s="56"/>
      <c r="AS125" s="56"/>
      <c r="AT125" s="56">
        <v>312</v>
      </c>
      <c r="AU125" s="56">
        <v>160757</v>
      </c>
      <c r="AV125" s="56"/>
      <c r="AW125" s="56">
        <v>260624</v>
      </c>
      <c r="AX125" s="56"/>
      <c r="AY125" s="56"/>
      <c r="AZ125" s="56"/>
      <c r="BA125" s="56"/>
      <c r="BB125" s="56"/>
      <c r="BC125" s="56"/>
      <c r="BD125" s="56">
        <v>121243</v>
      </c>
      <c r="BE125" s="56">
        <v>14252</v>
      </c>
      <c r="BF125" s="104">
        <f t="shared" si="51"/>
        <v>686900</v>
      </c>
      <c r="BG125" s="3">
        <f>'t1'!AS125</f>
        <v>0</v>
      </c>
    </row>
    <row r="126" spans="1:59" ht="13.5" customHeight="1">
      <c r="A126" s="43" t="str">
        <f>'t1'!A126</f>
        <v>operatore tecnico addetto all'assistenza - b</v>
      </c>
      <c r="B126" s="62" t="str">
        <f>'t1'!B126</f>
        <v>T12058</v>
      </c>
      <c r="C126" s="152">
        <f t="shared" si="52"/>
        <v>4984</v>
      </c>
      <c r="D126" s="152">
        <f t="shared" si="27"/>
        <v>0</v>
      </c>
      <c r="E126" s="152">
        <f t="shared" si="28"/>
        <v>0</v>
      </c>
      <c r="F126" s="152">
        <f t="shared" si="29"/>
        <v>0</v>
      </c>
      <c r="G126" s="150">
        <f t="shared" si="30"/>
        <v>0</v>
      </c>
      <c r="H126" s="153">
        <f t="shared" si="31"/>
        <v>0</v>
      </c>
      <c r="I126" s="153">
        <f t="shared" si="32"/>
        <v>0</v>
      </c>
      <c r="J126" s="153">
        <f t="shared" si="33"/>
        <v>0</v>
      </c>
      <c r="K126" s="153">
        <f t="shared" si="34"/>
        <v>0</v>
      </c>
      <c r="L126" s="153">
        <f t="shared" si="35"/>
        <v>5076</v>
      </c>
      <c r="M126" s="153">
        <f t="shared" si="36"/>
        <v>0</v>
      </c>
      <c r="N126" s="153">
        <f t="shared" si="37"/>
        <v>0</v>
      </c>
      <c r="O126" s="153">
        <f t="shared" si="38"/>
        <v>0</v>
      </c>
      <c r="P126" s="153">
        <f t="shared" si="39"/>
        <v>15182</v>
      </c>
      <c r="Q126" s="153">
        <f t="shared" si="40"/>
        <v>0</v>
      </c>
      <c r="R126" s="153">
        <f t="shared" si="41"/>
        <v>42285</v>
      </c>
      <c r="S126" s="153">
        <f t="shared" si="42"/>
        <v>0</v>
      </c>
      <c r="T126" s="153">
        <f t="shared" si="43"/>
        <v>0</v>
      </c>
      <c r="U126" s="153">
        <f t="shared" si="44"/>
        <v>0</v>
      </c>
      <c r="V126" s="153">
        <f t="shared" si="45"/>
        <v>0</v>
      </c>
      <c r="W126" s="153">
        <f t="shared" si="46"/>
        <v>0</v>
      </c>
      <c r="X126" s="153">
        <f t="shared" si="47"/>
        <v>0</v>
      </c>
      <c r="Y126" s="153">
        <f t="shared" si="48"/>
        <v>16870</v>
      </c>
      <c r="Z126" s="153">
        <f t="shared" si="49"/>
        <v>366</v>
      </c>
      <c r="AA126" s="104">
        <f t="shared" si="53"/>
        <v>84763</v>
      </c>
      <c r="AB126" s="3">
        <f>'t1'!N126</f>
        <v>1</v>
      </c>
      <c r="AH126" s="55">
        <v>4984</v>
      </c>
      <c r="AI126" s="55"/>
      <c r="AJ126" s="55"/>
      <c r="AK126" s="55"/>
      <c r="AL126" s="52"/>
      <c r="AM126" s="56"/>
      <c r="AN126" s="56"/>
      <c r="AO126" s="56"/>
      <c r="AP126" s="56"/>
      <c r="AQ126" s="56">
        <v>5076</v>
      </c>
      <c r="AR126" s="56"/>
      <c r="AS126" s="56"/>
      <c r="AT126" s="56"/>
      <c r="AU126" s="56">
        <v>15182</v>
      </c>
      <c r="AV126" s="56"/>
      <c r="AW126" s="56">
        <v>42285</v>
      </c>
      <c r="AX126" s="56"/>
      <c r="AY126" s="56"/>
      <c r="AZ126" s="56"/>
      <c r="BA126" s="56"/>
      <c r="BB126" s="56"/>
      <c r="BC126" s="56"/>
      <c r="BD126" s="56">
        <v>16870</v>
      </c>
      <c r="BE126" s="56">
        <v>366</v>
      </c>
      <c r="BF126" s="104">
        <f t="shared" si="51"/>
        <v>84763</v>
      </c>
      <c r="BG126" s="3">
        <f>'t1'!AS126</f>
        <v>0</v>
      </c>
    </row>
    <row r="127" spans="1:59" ht="13.5" customHeight="1">
      <c r="A127" s="43" t="str">
        <f>'t1'!A127</f>
        <v>ausiliario specializzato - a</v>
      </c>
      <c r="B127" s="62" t="str">
        <f>'t1'!B127</f>
        <v>T11008</v>
      </c>
      <c r="C127" s="152">
        <f t="shared" si="52"/>
        <v>995</v>
      </c>
      <c r="D127" s="152">
        <f t="shared" si="27"/>
        <v>0</v>
      </c>
      <c r="E127" s="152">
        <f t="shared" si="28"/>
        <v>0</v>
      </c>
      <c r="F127" s="152">
        <f t="shared" si="29"/>
        <v>0</v>
      </c>
      <c r="G127" s="150">
        <f t="shared" si="30"/>
        <v>0</v>
      </c>
      <c r="H127" s="153">
        <f t="shared" si="31"/>
        <v>0</v>
      </c>
      <c r="I127" s="153">
        <f t="shared" si="32"/>
        <v>0</v>
      </c>
      <c r="J127" s="153">
        <f t="shared" si="33"/>
        <v>165</v>
      </c>
      <c r="K127" s="153">
        <f t="shared" si="34"/>
        <v>0</v>
      </c>
      <c r="L127" s="153">
        <f t="shared" si="35"/>
        <v>8321</v>
      </c>
      <c r="M127" s="153">
        <f t="shared" si="36"/>
        <v>0</v>
      </c>
      <c r="N127" s="153">
        <f t="shared" si="37"/>
        <v>0</v>
      </c>
      <c r="O127" s="153">
        <f t="shared" si="38"/>
        <v>0</v>
      </c>
      <c r="P127" s="153">
        <f t="shared" si="39"/>
        <v>4515</v>
      </c>
      <c r="Q127" s="153">
        <f t="shared" si="40"/>
        <v>0</v>
      </c>
      <c r="R127" s="153">
        <f t="shared" si="41"/>
        <v>10479</v>
      </c>
      <c r="S127" s="153">
        <f t="shared" si="42"/>
        <v>0</v>
      </c>
      <c r="T127" s="153">
        <f t="shared" si="43"/>
        <v>0</v>
      </c>
      <c r="U127" s="153">
        <f t="shared" si="44"/>
        <v>0</v>
      </c>
      <c r="V127" s="153">
        <f t="shared" si="45"/>
        <v>0</v>
      </c>
      <c r="W127" s="153">
        <f t="shared" si="46"/>
        <v>0</v>
      </c>
      <c r="X127" s="153">
        <f t="shared" si="47"/>
        <v>0</v>
      </c>
      <c r="Y127" s="153">
        <f t="shared" si="48"/>
        <v>859</v>
      </c>
      <c r="Z127" s="153">
        <f t="shared" si="49"/>
        <v>130</v>
      </c>
      <c r="AA127" s="104">
        <f t="shared" si="53"/>
        <v>25464</v>
      </c>
      <c r="AB127" s="3">
        <f>'t1'!N127</f>
        <v>1</v>
      </c>
      <c r="AH127" s="55">
        <v>995</v>
      </c>
      <c r="AI127" s="55"/>
      <c r="AJ127" s="55"/>
      <c r="AK127" s="55"/>
      <c r="AL127" s="52"/>
      <c r="AM127" s="56"/>
      <c r="AN127" s="56"/>
      <c r="AO127" s="56">
        <v>165</v>
      </c>
      <c r="AP127" s="56"/>
      <c r="AQ127" s="56">
        <v>8321</v>
      </c>
      <c r="AR127" s="56"/>
      <c r="AS127" s="56"/>
      <c r="AT127" s="56"/>
      <c r="AU127" s="56">
        <v>4515</v>
      </c>
      <c r="AV127" s="56"/>
      <c r="AW127" s="56">
        <v>10479</v>
      </c>
      <c r="AX127" s="56"/>
      <c r="AY127" s="56"/>
      <c r="AZ127" s="56"/>
      <c r="BA127" s="56"/>
      <c r="BB127" s="56"/>
      <c r="BC127" s="56"/>
      <c r="BD127" s="56">
        <v>859</v>
      </c>
      <c r="BE127" s="56">
        <v>130</v>
      </c>
      <c r="BF127" s="104">
        <f t="shared" si="51"/>
        <v>25464</v>
      </c>
      <c r="BG127" s="3">
        <f>'t1'!AS127</f>
        <v>0</v>
      </c>
    </row>
    <row r="128" spans="1:59" ht="13.5" customHeight="1">
      <c r="A128" s="43" t="str">
        <f>'t1'!A128</f>
        <v>profilo atipico ruolo tecnico</v>
      </c>
      <c r="B128" s="62" t="str">
        <f>'t1'!B128</f>
        <v>T00062</v>
      </c>
      <c r="C128" s="152">
        <f t="shared" si="52"/>
        <v>0</v>
      </c>
      <c r="D128" s="152">
        <f t="shared" si="27"/>
        <v>0</v>
      </c>
      <c r="E128" s="152">
        <f t="shared" si="28"/>
        <v>0</v>
      </c>
      <c r="F128" s="152">
        <f t="shared" si="29"/>
        <v>0</v>
      </c>
      <c r="G128" s="150">
        <f t="shared" si="30"/>
        <v>0</v>
      </c>
      <c r="H128" s="153">
        <f t="shared" si="31"/>
        <v>0</v>
      </c>
      <c r="I128" s="153">
        <f t="shared" si="32"/>
        <v>0</v>
      </c>
      <c r="J128" s="153">
        <f t="shared" si="33"/>
        <v>0</v>
      </c>
      <c r="K128" s="153">
        <f t="shared" si="34"/>
        <v>0</v>
      </c>
      <c r="L128" s="153">
        <f t="shared" si="35"/>
        <v>0</v>
      </c>
      <c r="M128" s="153">
        <f t="shared" si="36"/>
        <v>0</v>
      </c>
      <c r="N128" s="153">
        <f t="shared" si="37"/>
        <v>0</v>
      </c>
      <c r="O128" s="153">
        <f t="shared" si="38"/>
        <v>0</v>
      </c>
      <c r="P128" s="153">
        <f t="shared" si="39"/>
        <v>0</v>
      </c>
      <c r="Q128" s="153">
        <f t="shared" si="40"/>
        <v>0</v>
      </c>
      <c r="R128" s="153">
        <f t="shared" si="41"/>
        <v>0</v>
      </c>
      <c r="S128" s="153">
        <f t="shared" si="42"/>
        <v>0</v>
      </c>
      <c r="T128" s="153">
        <f t="shared" si="43"/>
        <v>0</v>
      </c>
      <c r="U128" s="153">
        <f t="shared" si="44"/>
        <v>0</v>
      </c>
      <c r="V128" s="153">
        <f t="shared" si="45"/>
        <v>0</v>
      </c>
      <c r="W128" s="153">
        <f t="shared" si="46"/>
        <v>0</v>
      </c>
      <c r="X128" s="153">
        <f t="shared" si="47"/>
        <v>0</v>
      </c>
      <c r="Y128" s="153">
        <f t="shared" si="48"/>
        <v>0</v>
      </c>
      <c r="Z128" s="153">
        <f t="shared" si="49"/>
        <v>0</v>
      </c>
      <c r="AA128" s="104">
        <f t="shared" si="53"/>
        <v>0</v>
      </c>
      <c r="AB128" s="3">
        <f>'t1'!N128</f>
        <v>0</v>
      </c>
      <c r="AH128" s="55"/>
      <c r="AI128" s="55"/>
      <c r="AJ128" s="55"/>
      <c r="AK128" s="55"/>
      <c r="AL128" s="52"/>
      <c r="AM128" s="56"/>
      <c r="AN128" s="56"/>
      <c r="AO128" s="56"/>
      <c r="AP128" s="56"/>
      <c r="AQ128" s="56"/>
      <c r="AR128" s="56"/>
      <c r="AS128" s="56"/>
      <c r="AT128" s="56"/>
      <c r="AU128" s="56"/>
      <c r="AV128" s="56"/>
      <c r="AW128" s="56"/>
      <c r="AX128" s="56"/>
      <c r="AY128" s="56"/>
      <c r="AZ128" s="56"/>
      <c r="BA128" s="56"/>
      <c r="BB128" s="56"/>
      <c r="BC128" s="56"/>
      <c r="BD128" s="56"/>
      <c r="BE128" s="56"/>
      <c r="BF128" s="104">
        <f t="shared" si="51"/>
        <v>0</v>
      </c>
      <c r="BG128" s="3">
        <f>'t1'!AS128</f>
        <v>0</v>
      </c>
    </row>
    <row r="129" spans="1:59" ht="13.5" customHeight="1">
      <c r="A129" s="43" t="str">
        <f>'t1'!A129</f>
        <v>dirigente amm.vo con incarico di struttura complessa</v>
      </c>
      <c r="B129" s="62" t="str">
        <f>'t1'!B129</f>
        <v>AD0032</v>
      </c>
      <c r="C129" s="152">
        <f t="shared" si="52"/>
        <v>4182</v>
      </c>
      <c r="D129" s="152">
        <f t="shared" si="27"/>
        <v>98047</v>
      </c>
      <c r="E129" s="152">
        <f t="shared" si="28"/>
        <v>0</v>
      </c>
      <c r="F129" s="152">
        <f t="shared" si="29"/>
        <v>85316</v>
      </c>
      <c r="G129" s="150">
        <f t="shared" si="30"/>
        <v>300456</v>
      </c>
      <c r="H129" s="153">
        <f t="shared" si="31"/>
        <v>120620</v>
      </c>
      <c r="I129" s="153">
        <f t="shared" si="32"/>
        <v>0</v>
      </c>
      <c r="J129" s="153">
        <f t="shared" si="33"/>
        <v>0</v>
      </c>
      <c r="K129" s="153">
        <f t="shared" si="34"/>
        <v>29737</v>
      </c>
      <c r="L129" s="153">
        <f t="shared" si="35"/>
        <v>0</v>
      </c>
      <c r="M129" s="153">
        <f t="shared" si="36"/>
        <v>0</v>
      </c>
      <c r="N129" s="153">
        <f t="shared" si="37"/>
        <v>0</v>
      </c>
      <c r="O129" s="153">
        <f t="shared" si="38"/>
        <v>0</v>
      </c>
      <c r="P129" s="153">
        <f t="shared" si="39"/>
        <v>723</v>
      </c>
      <c r="Q129" s="153">
        <f t="shared" si="40"/>
        <v>0</v>
      </c>
      <c r="R129" s="153">
        <f t="shared" si="41"/>
        <v>0</v>
      </c>
      <c r="S129" s="153">
        <f t="shared" si="42"/>
        <v>0</v>
      </c>
      <c r="T129" s="153">
        <f t="shared" si="43"/>
        <v>0</v>
      </c>
      <c r="U129" s="153">
        <f t="shared" si="44"/>
        <v>0</v>
      </c>
      <c r="V129" s="153">
        <f t="shared" si="45"/>
        <v>0</v>
      </c>
      <c r="W129" s="153">
        <f t="shared" si="46"/>
        <v>0</v>
      </c>
      <c r="X129" s="153">
        <f t="shared" si="47"/>
        <v>0</v>
      </c>
      <c r="Y129" s="153">
        <f t="shared" si="48"/>
        <v>0</v>
      </c>
      <c r="Z129" s="153">
        <f t="shared" si="49"/>
        <v>0</v>
      </c>
      <c r="AA129" s="104">
        <f t="shared" si="53"/>
        <v>639081</v>
      </c>
      <c r="AB129" s="3">
        <f>'t1'!N129</f>
        <v>1</v>
      </c>
      <c r="AH129" s="55">
        <v>4182</v>
      </c>
      <c r="AI129" s="55">
        <v>98047</v>
      </c>
      <c r="AJ129" s="55"/>
      <c r="AK129" s="55">
        <v>85316</v>
      </c>
      <c r="AL129" s="52">
        <v>300456</v>
      </c>
      <c r="AM129" s="56">
        <v>120620</v>
      </c>
      <c r="AN129" s="56"/>
      <c r="AO129" s="56"/>
      <c r="AP129" s="56">
        <v>29737</v>
      </c>
      <c r="AQ129" s="56"/>
      <c r="AR129" s="56"/>
      <c r="AS129" s="56"/>
      <c r="AT129" s="56"/>
      <c r="AU129" s="56">
        <v>723</v>
      </c>
      <c r="AV129" s="56"/>
      <c r="AW129" s="56"/>
      <c r="AX129" s="56"/>
      <c r="AY129" s="56"/>
      <c r="AZ129" s="56"/>
      <c r="BA129" s="56"/>
      <c r="BB129" s="56"/>
      <c r="BC129" s="56"/>
      <c r="BD129" s="56"/>
      <c r="BE129" s="56"/>
      <c r="BF129" s="104">
        <f t="shared" si="51"/>
        <v>639081</v>
      </c>
      <c r="BG129" s="3">
        <f>'t1'!AS129</f>
        <v>0</v>
      </c>
    </row>
    <row r="130" spans="1:59" ht="13.5" customHeight="1">
      <c r="A130" s="43" t="str">
        <f>'t1'!A130</f>
        <v>dirigente amm.vo con incarico di struttura semplice</v>
      </c>
      <c r="B130" s="62" t="str">
        <f>'t1'!B130</f>
        <v>AD0S31</v>
      </c>
      <c r="C130" s="152">
        <f t="shared" si="52"/>
        <v>1186</v>
      </c>
      <c r="D130" s="152">
        <f t="shared" si="27"/>
        <v>0</v>
      </c>
      <c r="E130" s="152">
        <f t="shared" si="28"/>
        <v>0</v>
      </c>
      <c r="F130" s="152">
        <f t="shared" si="29"/>
        <v>10651</v>
      </c>
      <c r="G130" s="150">
        <f t="shared" si="30"/>
        <v>59755</v>
      </c>
      <c r="H130" s="153">
        <f t="shared" si="31"/>
        <v>33702</v>
      </c>
      <c r="I130" s="153">
        <f t="shared" si="32"/>
        <v>0</v>
      </c>
      <c r="J130" s="153">
        <f t="shared" si="33"/>
        <v>0</v>
      </c>
      <c r="K130" s="153">
        <f t="shared" si="34"/>
        <v>0</v>
      </c>
      <c r="L130" s="153">
        <f t="shared" si="35"/>
        <v>0</v>
      </c>
      <c r="M130" s="153">
        <f t="shared" si="36"/>
        <v>0</v>
      </c>
      <c r="N130" s="153">
        <f t="shared" si="37"/>
        <v>0</v>
      </c>
      <c r="O130" s="153">
        <f t="shared" si="38"/>
        <v>0</v>
      </c>
      <c r="P130" s="153">
        <f t="shared" si="39"/>
        <v>0</v>
      </c>
      <c r="Q130" s="153">
        <f t="shared" si="40"/>
        <v>0</v>
      </c>
      <c r="R130" s="153">
        <f t="shared" si="41"/>
        <v>0</v>
      </c>
      <c r="S130" s="153">
        <f t="shared" si="42"/>
        <v>0</v>
      </c>
      <c r="T130" s="153">
        <f t="shared" si="43"/>
        <v>0</v>
      </c>
      <c r="U130" s="153">
        <f t="shared" si="44"/>
        <v>0</v>
      </c>
      <c r="V130" s="153">
        <f t="shared" si="45"/>
        <v>0</v>
      </c>
      <c r="W130" s="153">
        <f t="shared" si="46"/>
        <v>0</v>
      </c>
      <c r="X130" s="153">
        <f t="shared" si="47"/>
        <v>0</v>
      </c>
      <c r="Y130" s="153">
        <f t="shared" si="48"/>
        <v>2550</v>
      </c>
      <c r="Z130" s="153">
        <f t="shared" si="49"/>
        <v>0</v>
      </c>
      <c r="AA130" s="104">
        <f t="shared" si="53"/>
        <v>107844</v>
      </c>
      <c r="AB130" s="3">
        <f>'t1'!N130</f>
        <v>1</v>
      </c>
      <c r="AH130" s="55">
        <v>1186</v>
      </c>
      <c r="AI130" s="55"/>
      <c r="AJ130" s="55"/>
      <c r="AK130" s="55">
        <v>10651</v>
      </c>
      <c r="AL130" s="52">
        <v>59755</v>
      </c>
      <c r="AM130" s="56">
        <v>33702</v>
      </c>
      <c r="AN130" s="56"/>
      <c r="AO130" s="56"/>
      <c r="AP130" s="56"/>
      <c r="AQ130" s="56"/>
      <c r="AR130" s="56"/>
      <c r="AS130" s="56"/>
      <c r="AT130" s="56"/>
      <c r="AU130" s="56"/>
      <c r="AV130" s="56"/>
      <c r="AW130" s="56"/>
      <c r="AX130" s="56"/>
      <c r="AY130" s="56"/>
      <c r="AZ130" s="56"/>
      <c r="BA130" s="56"/>
      <c r="BB130" s="56"/>
      <c r="BC130" s="56"/>
      <c r="BD130" s="56">
        <v>2550</v>
      </c>
      <c r="BE130" s="56"/>
      <c r="BF130" s="104">
        <f t="shared" si="51"/>
        <v>107844</v>
      </c>
      <c r="BG130" s="3">
        <f>'t1'!AS130</f>
        <v>0</v>
      </c>
    </row>
    <row r="131" spans="1:59" ht="13.5" customHeight="1">
      <c r="A131" s="43" t="str">
        <f>'t1'!A131</f>
        <v>dirigente amm.vo con altri incar.prof.li</v>
      </c>
      <c r="B131" s="62" t="str">
        <f>'t1'!B131</f>
        <v>AD0A31</v>
      </c>
      <c r="C131" s="152">
        <f t="shared" si="52"/>
        <v>2300</v>
      </c>
      <c r="D131" s="152">
        <f t="shared" si="27"/>
        <v>6211</v>
      </c>
      <c r="E131" s="152">
        <f t="shared" si="28"/>
        <v>0</v>
      </c>
      <c r="F131" s="152">
        <f t="shared" si="29"/>
        <v>11644</v>
      </c>
      <c r="G131" s="150">
        <f t="shared" si="30"/>
        <v>16567</v>
      </c>
      <c r="H131" s="153">
        <f t="shared" si="31"/>
        <v>54494</v>
      </c>
      <c r="I131" s="153">
        <f t="shared" si="32"/>
        <v>0</v>
      </c>
      <c r="J131" s="153">
        <f t="shared" si="33"/>
        <v>0</v>
      </c>
      <c r="K131" s="153">
        <f t="shared" si="34"/>
        <v>0</v>
      </c>
      <c r="L131" s="153">
        <f t="shared" si="35"/>
        <v>0</v>
      </c>
      <c r="M131" s="153">
        <f t="shared" si="36"/>
        <v>0</v>
      </c>
      <c r="N131" s="153">
        <f t="shared" si="37"/>
        <v>0</v>
      </c>
      <c r="O131" s="153">
        <f t="shared" si="38"/>
        <v>0</v>
      </c>
      <c r="P131" s="153">
        <f t="shared" si="39"/>
        <v>0</v>
      </c>
      <c r="Q131" s="153">
        <f t="shared" si="40"/>
        <v>0</v>
      </c>
      <c r="R131" s="153">
        <f t="shared" si="41"/>
        <v>0</v>
      </c>
      <c r="S131" s="153">
        <f t="shared" si="42"/>
        <v>0</v>
      </c>
      <c r="T131" s="153">
        <f t="shared" si="43"/>
        <v>0</v>
      </c>
      <c r="U131" s="153">
        <f t="shared" si="44"/>
        <v>0</v>
      </c>
      <c r="V131" s="153">
        <f t="shared" si="45"/>
        <v>0</v>
      </c>
      <c r="W131" s="153">
        <f t="shared" si="46"/>
        <v>0</v>
      </c>
      <c r="X131" s="153">
        <f t="shared" si="47"/>
        <v>0</v>
      </c>
      <c r="Y131" s="153">
        <f t="shared" si="48"/>
        <v>0</v>
      </c>
      <c r="Z131" s="153">
        <f t="shared" si="49"/>
        <v>0</v>
      </c>
      <c r="AA131" s="104">
        <f t="shared" si="53"/>
        <v>91216</v>
      </c>
      <c r="AB131" s="3">
        <f>'t1'!N131</f>
        <v>1</v>
      </c>
      <c r="AH131" s="55">
        <v>2300</v>
      </c>
      <c r="AI131" s="55">
        <v>6211</v>
      </c>
      <c r="AJ131" s="55"/>
      <c r="AK131" s="55">
        <v>11644</v>
      </c>
      <c r="AL131" s="52">
        <v>16567</v>
      </c>
      <c r="AM131" s="56">
        <v>54494</v>
      </c>
      <c r="AN131" s="56"/>
      <c r="AO131" s="56"/>
      <c r="AP131" s="56"/>
      <c r="AQ131" s="56"/>
      <c r="AR131" s="56"/>
      <c r="AS131" s="56"/>
      <c r="AT131" s="56"/>
      <c r="AU131" s="56"/>
      <c r="AV131" s="56"/>
      <c r="AW131" s="56"/>
      <c r="AX131" s="56"/>
      <c r="AY131" s="56"/>
      <c r="AZ131" s="56"/>
      <c r="BA131" s="56"/>
      <c r="BB131" s="56"/>
      <c r="BC131" s="56"/>
      <c r="BD131" s="56"/>
      <c r="BE131" s="56"/>
      <c r="BF131" s="104">
        <f t="shared" si="51"/>
        <v>91216</v>
      </c>
      <c r="BG131" s="3">
        <f>'t1'!AS131</f>
        <v>0</v>
      </c>
    </row>
    <row r="132" spans="1:59" ht="13.5" customHeight="1">
      <c r="A132" s="43" t="str">
        <f>'t1'!A132</f>
        <v>dirig. amm.vo a t. determinato (art. 15-septies dlgs.502/92)</v>
      </c>
      <c r="B132" s="62" t="str">
        <f>'t1'!B132</f>
        <v>AD0612</v>
      </c>
      <c r="C132" s="152">
        <f t="shared" si="52"/>
        <v>1214</v>
      </c>
      <c r="D132" s="152">
        <f t="shared" si="27"/>
        <v>9353</v>
      </c>
      <c r="E132" s="152">
        <f t="shared" si="28"/>
        <v>0</v>
      </c>
      <c r="F132" s="152">
        <f t="shared" si="29"/>
        <v>6026</v>
      </c>
      <c r="G132" s="150">
        <f t="shared" si="30"/>
        <v>69128</v>
      </c>
      <c r="H132" s="153">
        <f t="shared" si="31"/>
        <v>24702</v>
      </c>
      <c r="I132" s="153">
        <f t="shared" si="32"/>
        <v>0</v>
      </c>
      <c r="J132" s="153">
        <f t="shared" si="33"/>
        <v>0</v>
      </c>
      <c r="K132" s="153">
        <f t="shared" si="34"/>
        <v>9492</v>
      </c>
      <c r="L132" s="153">
        <f t="shared" si="35"/>
        <v>0</v>
      </c>
      <c r="M132" s="153">
        <f t="shared" si="36"/>
        <v>0</v>
      </c>
      <c r="N132" s="153">
        <f t="shared" si="37"/>
        <v>0</v>
      </c>
      <c r="O132" s="153">
        <f t="shared" si="38"/>
        <v>0</v>
      </c>
      <c r="P132" s="153">
        <f t="shared" si="39"/>
        <v>0</v>
      </c>
      <c r="Q132" s="153">
        <f t="shared" si="40"/>
        <v>0</v>
      </c>
      <c r="R132" s="153">
        <f t="shared" si="41"/>
        <v>0</v>
      </c>
      <c r="S132" s="153">
        <f t="shared" si="42"/>
        <v>0</v>
      </c>
      <c r="T132" s="153">
        <f t="shared" si="43"/>
        <v>0</v>
      </c>
      <c r="U132" s="153">
        <f t="shared" si="44"/>
        <v>0</v>
      </c>
      <c r="V132" s="153">
        <f t="shared" si="45"/>
        <v>0</v>
      </c>
      <c r="W132" s="153">
        <f t="shared" si="46"/>
        <v>0</v>
      </c>
      <c r="X132" s="153">
        <f t="shared" si="47"/>
        <v>0</v>
      </c>
      <c r="Y132" s="153">
        <f t="shared" si="48"/>
        <v>0</v>
      </c>
      <c r="Z132" s="153">
        <f t="shared" si="49"/>
        <v>0</v>
      </c>
      <c r="AA132" s="104">
        <f t="shared" si="53"/>
        <v>119915</v>
      </c>
      <c r="AB132" s="3">
        <f>'t1'!N132</f>
        <v>1</v>
      </c>
      <c r="AH132" s="55">
        <v>1214</v>
      </c>
      <c r="AI132" s="55">
        <v>9353</v>
      </c>
      <c r="AJ132" s="55"/>
      <c r="AK132" s="55">
        <v>6026</v>
      </c>
      <c r="AL132" s="52">
        <v>69128</v>
      </c>
      <c r="AM132" s="56">
        <v>24702</v>
      </c>
      <c r="AN132" s="56"/>
      <c r="AO132" s="56"/>
      <c r="AP132" s="56">
        <v>9492</v>
      </c>
      <c r="AQ132" s="56"/>
      <c r="AR132" s="56"/>
      <c r="AS132" s="56"/>
      <c r="AT132" s="56"/>
      <c r="AU132" s="56"/>
      <c r="AV132" s="56"/>
      <c r="AW132" s="56"/>
      <c r="AX132" s="56"/>
      <c r="AY132" s="56"/>
      <c r="AZ132" s="56"/>
      <c r="BA132" s="56"/>
      <c r="BB132" s="56"/>
      <c r="BC132" s="56"/>
      <c r="BD132" s="56"/>
      <c r="BE132" s="56"/>
      <c r="BF132" s="104">
        <f t="shared" si="51"/>
        <v>119915</v>
      </c>
      <c r="BG132" s="3">
        <f>'t1'!AS132</f>
        <v>0</v>
      </c>
    </row>
    <row r="133" spans="1:59" ht="13.5" customHeight="1">
      <c r="A133" s="43" t="str">
        <f>'t1'!A133</f>
        <v>collaboratore amministrativo prof.le esperto - ds</v>
      </c>
      <c r="B133" s="62" t="str">
        <f>'t1'!B133</f>
        <v>A18029</v>
      </c>
      <c r="C133" s="152">
        <f t="shared" si="52"/>
        <v>24146</v>
      </c>
      <c r="D133" s="152">
        <f t="shared" si="27"/>
        <v>0</v>
      </c>
      <c r="E133" s="152">
        <f t="shared" si="28"/>
        <v>0</v>
      </c>
      <c r="F133" s="152">
        <f t="shared" si="29"/>
        <v>0</v>
      </c>
      <c r="G133" s="150">
        <f t="shared" si="30"/>
        <v>0</v>
      </c>
      <c r="H133" s="153">
        <f t="shared" si="31"/>
        <v>0</v>
      </c>
      <c r="I133" s="153">
        <f t="shared" si="32"/>
        <v>0</v>
      </c>
      <c r="J133" s="153">
        <f t="shared" si="33"/>
        <v>0</v>
      </c>
      <c r="K133" s="153">
        <f t="shared" si="34"/>
        <v>0</v>
      </c>
      <c r="L133" s="153">
        <f t="shared" si="35"/>
        <v>1656</v>
      </c>
      <c r="M133" s="153">
        <f t="shared" si="36"/>
        <v>0</v>
      </c>
      <c r="N133" s="153">
        <f t="shared" si="37"/>
        <v>0</v>
      </c>
      <c r="O133" s="153">
        <f t="shared" si="38"/>
        <v>0</v>
      </c>
      <c r="P133" s="153">
        <f t="shared" si="39"/>
        <v>2155</v>
      </c>
      <c r="Q133" s="153">
        <f t="shared" si="40"/>
        <v>421337</v>
      </c>
      <c r="R133" s="153">
        <f t="shared" si="41"/>
        <v>419022</v>
      </c>
      <c r="S133" s="153">
        <f t="shared" si="42"/>
        <v>0</v>
      </c>
      <c r="T133" s="153">
        <f t="shared" si="43"/>
        <v>0</v>
      </c>
      <c r="U133" s="153">
        <f t="shared" si="44"/>
        <v>3099</v>
      </c>
      <c r="V133" s="153">
        <f t="shared" si="45"/>
        <v>0</v>
      </c>
      <c r="W133" s="153">
        <f t="shared" si="46"/>
        <v>0</v>
      </c>
      <c r="X133" s="153">
        <f t="shared" si="47"/>
        <v>0</v>
      </c>
      <c r="Y133" s="153">
        <f t="shared" si="48"/>
        <v>221110</v>
      </c>
      <c r="Z133" s="153">
        <f t="shared" si="49"/>
        <v>13041</v>
      </c>
      <c r="AA133" s="104">
        <f t="shared" si="53"/>
        <v>1105566</v>
      </c>
      <c r="AB133" s="3">
        <f>'t1'!N133</f>
        <v>1</v>
      </c>
      <c r="AH133" s="55">
        <v>24146</v>
      </c>
      <c r="AI133" s="55"/>
      <c r="AJ133" s="55"/>
      <c r="AK133" s="55"/>
      <c r="AL133" s="52"/>
      <c r="AM133" s="56"/>
      <c r="AN133" s="56"/>
      <c r="AO133" s="56"/>
      <c r="AP133" s="56"/>
      <c r="AQ133" s="56">
        <v>1656</v>
      </c>
      <c r="AR133" s="56"/>
      <c r="AS133" s="56"/>
      <c r="AT133" s="56"/>
      <c r="AU133" s="56">
        <v>2155</v>
      </c>
      <c r="AV133" s="56">
        <v>421337</v>
      </c>
      <c r="AW133" s="56">
        <v>419022</v>
      </c>
      <c r="AX133" s="56"/>
      <c r="AY133" s="56"/>
      <c r="AZ133" s="56">
        <v>3099</v>
      </c>
      <c r="BA133" s="56"/>
      <c r="BB133" s="56"/>
      <c r="BC133" s="56"/>
      <c r="BD133" s="56">
        <v>221110</v>
      </c>
      <c r="BE133" s="56">
        <v>13041</v>
      </c>
      <c r="BF133" s="104">
        <f t="shared" si="51"/>
        <v>1105566</v>
      </c>
      <c r="BG133" s="3">
        <f>'t1'!AS133</f>
        <v>0</v>
      </c>
    </row>
    <row r="134" spans="1:59" ht="13.5" customHeight="1">
      <c r="A134" s="43" t="str">
        <f>'t1'!A134</f>
        <v>collaboratore amministrativo prof.le - d</v>
      </c>
      <c r="B134" s="62" t="str">
        <f>'t1'!B134</f>
        <v>A16028</v>
      </c>
      <c r="C134" s="152">
        <f t="shared" si="52"/>
        <v>39604</v>
      </c>
      <c r="D134" s="152">
        <f aca="true" t="shared" si="54" ref="D134:D140">ROUND(AI134,0)</f>
        <v>0</v>
      </c>
      <c r="E134" s="152">
        <f aca="true" t="shared" si="55" ref="E134:E140">ROUND(AJ134,0)</f>
        <v>0</v>
      </c>
      <c r="F134" s="152">
        <f aca="true" t="shared" si="56" ref="F134:F140">ROUND(AK134,0)</f>
        <v>0</v>
      </c>
      <c r="G134" s="150">
        <f aca="true" t="shared" si="57" ref="G134:G140">ROUND(AL134,0)</f>
        <v>0</v>
      </c>
      <c r="H134" s="153">
        <f aca="true" t="shared" si="58" ref="H134:H140">ROUND(AM134,0)</f>
        <v>0</v>
      </c>
      <c r="I134" s="153">
        <f aca="true" t="shared" si="59" ref="I134:I140">ROUND(AN134,0)</f>
        <v>0</v>
      </c>
      <c r="J134" s="153">
        <f aca="true" t="shared" si="60" ref="J134:J140">ROUND(AO134,0)</f>
        <v>0</v>
      </c>
      <c r="K134" s="153">
        <f aca="true" t="shared" si="61" ref="K134:K140">ROUND(AP134,0)</f>
        <v>0</v>
      </c>
      <c r="L134" s="153">
        <f aca="true" t="shared" si="62" ref="L134:L140">ROUND(AQ134,0)</f>
        <v>17349</v>
      </c>
      <c r="M134" s="153">
        <f aca="true" t="shared" si="63" ref="M134:M140">ROUND(AR134,0)</f>
        <v>0</v>
      </c>
      <c r="N134" s="153">
        <f aca="true" t="shared" si="64" ref="N134:N140">ROUND(AS134,0)</f>
        <v>0</v>
      </c>
      <c r="O134" s="153">
        <f aca="true" t="shared" si="65" ref="O134:O140">ROUND(AT134,0)</f>
        <v>0</v>
      </c>
      <c r="P134" s="153">
        <f aca="true" t="shared" si="66" ref="P134:P140">ROUND(AU134,0)</f>
        <v>4663</v>
      </c>
      <c r="Q134" s="153">
        <f aca="true" t="shared" si="67" ref="Q134:Q140">ROUND(AV134,0)</f>
        <v>65514</v>
      </c>
      <c r="R134" s="153">
        <f aca="true" t="shared" si="68" ref="R134:R140">ROUND(AW134,0)</f>
        <v>497976</v>
      </c>
      <c r="S134" s="153">
        <f aca="true" t="shared" si="69" ref="S134:S140">ROUND(AX134,0)</f>
        <v>0</v>
      </c>
      <c r="T134" s="153">
        <f aca="true" t="shared" si="70" ref="T134:T140">ROUND(AY134,0)</f>
        <v>0</v>
      </c>
      <c r="U134" s="153">
        <f aca="true" t="shared" si="71" ref="U134:U140">ROUND(AZ134,0)</f>
        <v>10781</v>
      </c>
      <c r="V134" s="153">
        <f aca="true" t="shared" si="72" ref="V134:V140">ROUND(BA134,0)</f>
        <v>0</v>
      </c>
      <c r="W134" s="153">
        <f aca="true" t="shared" si="73" ref="W134:W140">ROUND(BB134,0)</f>
        <v>0</v>
      </c>
      <c r="X134" s="153">
        <f aca="true" t="shared" si="74" ref="X134:X140">ROUND(BC134,0)</f>
        <v>0</v>
      </c>
      <c r="Y134" s="153">
        <f aca="true" t="shared" si="75" ref="Y134:Y140">ROUND(BD134,0)</f>
        <v>167621</v>
      </c>
      <c r="Z134" s="153">
        <f aca="true" t="shared" si="76" ref="Z134:Z140">ROUND(BE134,0)</f>
        <v>34675</v>
      </c>
      <c r="AA134" s="104">
        <f aca="true" t="shared" si="77" ref="AA134:AA140">SUM(C134:Z134)</f>
        <v>838183</v>
      </c>
      <c r="AB134" s="3">
        <f>'t1'!N134</f>
        <v>1</v>
      </c>
      <c r="AH134" s="55">
        <v>39604</v>
      </c>
      <c r="AI134" s="55"/>
      <c r="AJ134" s="55"/>
      <c r="AK134" s="55"/>
      <c r="AL134" s="52"/>
      <c r="AM134" s="56"/>
      <c r="AN134" s="56"/>
      <c r="AO134" s="56"/>
      <c r="AP134" s="56"/>
      <c r="AQ134" s="56">
        <v>17349</v>
      </c>
      <c r="AR134" s="56"/>
      <c r="AS134" s="56"/>
      <c r="AT134" s="56"/>
      <c r="AU134" s="56">
        <v>4663</v>
      </c>
      <c r="AV134" s="56">
        <v>65514</v>
      </c>
      <c r="AW134" s="56">
        <v>497975.95</v>
      </c>
      <c r="AX134" s="56"/>
      <c r="AY134" s="56"/>
      <c r="AZ134" s="56">
        <v>10781</v>
      </c>
      <c r="BA134" s="56"/>
      <c r="BB134" s="56"/>
      <c r="BC134" s="56"/>
      <c r="BD134" s="56">
        <v>167621</v>
      </c>
      <c r="BE134" s="56">
        <v>34675</v>
      </c>
      <c r="BF134" s="104">
        <f aca="true" t="shared" si="78" ref="BF134:BF140">SUM(AH134:BE134)</f>
        <v>838183</v>
      </c>
      <c r="BG134" s="3">
        <f>'t1'!AS134</f>
        <v>0</v>
      </c>
    </row>
    <row r="135" spans="1:59" ht="13.5" customHeight="1">
      <c r="A135" s="43" t="str">
        <f>'t1'!A135</f>
        <v>assistente amministrativo - c</v>
      </c>
      <c r="B135" s="62" t="str">
        <f>'t1'!B135</f>
        <v>A14005</v>
      </c>
      <c r="C135" s="152">
        <f aca="true" t="shared" si="79" ref="C135:C140">ROUND(AH135,0)</f>
        <v>54346</v>
      </c>
      <c r="D135" s="152">
        <f t="shared" si="54"/>
        <v>0</v>
      </c>
      <c r="E135" s="152">
        <f t="shared" si="55"/>
        <v>0</v>
      </c>
      <c r="F135" s="152">
        <f t="shared" si="56"/>
        <v>0</v>
      </c>
      <c r="G135" s="150">
        <f t="shared" si="57"/>
        <v>0</v>
      </c>
      <c r="H135" s="153">
        <f t="shared" si="58"/>
        <v>0</v>
      </c>
      <c r="I135" s="153">
        <f t="shared" si="59"/>
        <v>0</v>
      </c>
      <c r="J135" s="153">
        <f t="shared" si="60"/>
        <v>0</v>
      </c>
      <c r="K135" s="153">
        <f t="shared" si="61"/>
        <v>0</v>
      </c>
      <c r="L135" s="153">
        <f t="shared" si="62"/>
        <v>33883</v>
      </c>
      <c r="M135" s="153">
        <f t="shared" si="63"/>
        <v>0</v>
      </c>
      <c r="N135" s="153">
        <f t="shared" si="64"/>
        <v>0</v>
      </c>
      <c r="O135" s="153">
        <f t="shared" si="65"/>
        <v>2068</v>
      </c>
      <c r="P135" s="153">
        <f t="shared" si="66"/>
        <v>14045</v>
      </c>
      <c r="Q135" s="153">
        <f t="shared" si="67"/>
        <v>0</v>
      </c>
      <c r="R135" s="153">
        <f t="shared" si="68"/>
        <v>594149</v>
      </c>
      <c r="S135" s="153">
        <f t="shared" si="69"/>
        <v>0</v>
      </c>
      <c r="T135" s="153">
        <f t="shared" si="70"/>
        <v>0</v>
      </c>
      <c r="U135" s="153">
        <f t="shared" si="71"/>
        <v>1549</v>
      </c>
      <c r="V135" s="153">
        <f t="shared" si="72"/>
        <v>0</v>
      </c>
      <c r="W135" s="153">
        <f t="shared" si="73"/>
        <v>0</v>
      </c>
      <c r="X135" s="153">
        <f t="shared" si="74"/>
        <v>0</v>
      </c>
      <c r="Y135" s="153">
        <f t="shared" si="75"/>
        <v>183242</v>
      </c>
      <c r="Z135" s="153">
        <f t="shared" si="76"/>
        <v>34883</v>
      </c>
      <c r="AA135" s="104">
        <f t="shared" si="77"/>
        <v>918165</v>
      </c>
      <c r="AB135" s="3">
        <f>'t1'!N135</f>
        <v>1</v>
      </c>
      <c r="AH135" s="55">
        <v>54346</v>
      </c>
      <c r="AI135" s="55"/>
      <c r="AJ135" s="55"/>
      <c r="AK135" s="55"/>
      <c r="AL135" s="52"/>
      <c r="AM135" s="56"/>
      <c r="AN135" s="56"/>
      <c r="AO135" s="56"/>
      <c r="AP135" s="56"/>
      <c r="AQ135" s="56">
        <v>33883</v>
      </c>
      <c r="AR135" s="56"/>
      <c r="AS135" s="56"/>
      <c r="AT135" s="56">
        <v>2068</v>
      </c>
      <c r="AU135" s="56">
        <v>14045</v>
      </c>
      <c r="AV135" s="56"/>
      <c r="AW135" s="56">
        <v>594149</v>
      </c>
      <c r="AX135" s="56"/>
      <c r="AY135" s="56"/>
      <c r="AZ135" s="56">
        <v>1549</v>
      </c>
      <c r="BA135" s="56"/>
      <c r="BB135" s="56"/>
      <c r="BC135" s="56"/>
      <c r="BD135" s="56">
        <v>183242</v>
      </c>
      <c r="BE135" s="56">
        <v>34883</v>
      </c>
      <c r="BF135" s="104">
        <f t="shared" si="78"/>
        <v>918165</v>
      </c>
      <c r="BG135" s="3">
        <f>'t1'!AS135</f>
        <v>0</v>
      </c>
    </row>
    <row r="136" spans="1:59" ht="13.5" customHeight="1">
      <c r="A136" s="43" t="str">
        <f>'t1'!A136</f>
        <v>coadiutore amm.vo esperto - bs</v>
      </c>
      <c r="B136" s="62" t="str">
        <f>'t1'!B136</f>
        <v>A13018</v>
      </c>
      <c r="C136" s="152">
        <f t="shared" si="79"/>
        <v>2842</v>
      </c>
      <c r="D136" s="152">
        <f t="shared" si="54"/>
        <v>0</v>
      </c>
      <c r="E136" s="152">
        <f t="shared" si="55"/>
        <v>0</v>
      </c>
      <c r="F136" s="152">
        <f t="shared" si="56"/>
        <v>0</v>
      </c>
      <c r="G136" s="150">
        <f t="shared" si="57"/>
        <v>0</v>
      </c>
      <c r="H136" s="153">
        <f t="shared" si="58"/>
        <v>0</v>
      </c>
      <c r="I136" s="153">
        <f t="shared" si="59"/>
        <v>0</v>
      </c>
      <c r="J136" s="153">
        <f t="shared" si="60"/>
        <v>0</v>
      </c>
      <c r="K136" s="153">
        <f t="shared" si="61"/>
        <v>0</v>
      </c>
      <c r="L136" s="153">
        <f t="shared" si="62"/>
        <v>0</v>
      </c>
      <c r="M136" s="153">
        <f t="shared" si="63"/>
        <v>0</v>
      </c>
      <c r="N136" s="153">
        <f t="shared" si="64"/>
        <v>0</v>
      </c>
      <c r="O136" s="153">
        <f t="shared" si="65"/>
        <v>0</v>
      </c>
      <c r="P136" s="153">
        <f t="shared" si="66"/>
        <v>1083</v>
      </c>
      <c r="Q136" s="153">
        <f t="shared" si="67"/>
        <v>0</v>
      </c>
      <c r="R136" s="153">
        <f t="shared" si="68"/>
        <v>36523</v>
      </c>
      <c r="S136" s="153">
        <f t="shared" si="69"/>
        <v>0</v>
      </c>
      <c r="T136" s="153">
        <f t="shared" si="70"/>
        <v>0</v>
      </c>
      <c r="U136" s="153">
        <f t="shared" si="71"/>
        <v>0</v>
      </c>
      <c r="V136" s="153">
        <f t="shared" si="72"/>
        <v>0</v>
      </c>
      <c r="W136" s="153">
        <f t="shared" si="73"/>
        <v>0</v>
      </c>
      <c r="X136" s="153">
        <f t="shared" si="74"/>
        <v>0</v>
      </c>
      <c r="Y136" s="153">
        <f t="shared" si="75"/>
        <v>10214</v>
      </c>
      <c r="Z136" s="153">
        <f t="shared" si="76"/>
        <v>645</v>
      </c>
      <c r="AA136" s="104">
        <f t="shared" si="77"/>
        <v>51307</v>
      </c>
      <c r="AB136" s="3">
        <f>'t1'!N136</f>
        <v>1</v>
      </c>
      <c r="AH136" s="55">
        <v>2842</v>
      </c>
      <c r="AI136" s="55"/>
      <c r="AJ136" s="55"/>
      <c r="AK136" s="55"/>
      <c r="AL136" s="52"/>
      <c r="AM136" s="56"/>
      <c r="AN136" s="56"/>
      <c r="AO136" s="56"/>
      <c r="AP136" s="56"/>
      <c r="AQ136" s="56"/>
      <c r="AR136" s="56"/>
      <c r="AS136" s="56"/>
      <c r="AT136" s="56"/>
      <c r="AU136" s="56">
        <v>1083</v>
      </c>
      <c r="AV136" s="56"/>
      <c r="AW136" s="56">
        <v>36523</v>
      </c>
      <c r="AX136" s="56"/>
      <c r="AY136" s="56"/>
      <c r="AZ136" s="56"/>
      <c r="BA136" s="56"/>
      <c r="BB136" s="56"/>
      <c r="BC136" s="56"/>
      <c r="BD136" s="56">
        <v>10214</v>
      </c>
      <c r="BE136" s="56">
        <v>645</v>
      </c>
      <c r="BF136" s="104">
        <f t="shared" si="78"/>
        <v>51307</v>
      </c>
      <c r="BG136" s="3">
        <f>'t1'!AS136</f>
        <v>0</v>
      </c>
    </row>
    <row r="137" spans="1:59" ht="13.5" customHeight="1">
      <c r="A137" s="43" t="str">
        <f>'t1'!A137</f>
        <v>coadiutore amm.vo - b</v>
      </c>
      <c r="B137" s="62" t="str">
        <f>'t1'!B137</f>
        <v>A12017</v>
      </c>
      <c r="C137" s="152">
        <f t="shared" si="79"/>
        <v>7876</v>
      </c>
      <c r="D137" s="152">
        <f t="shared" si="54"/>
        <v>0</v>
      </c>
      <c r="E137" s="152">
        <f t="shared" si="55"/>
        <v>0</v>
      </c>
      <c r="F137" s="152">
        <f t="shared" si="56"/>
        <v>0</v>
      </c>
      <c r="G137" s="150">
        <f t="shared" si="57"/>
        <v>0</v>
      </c>
      <c r="H137" s="153">
        <f t="shared" si="58"/>
        <v>0</v>
      </c>
      <c r="I137" s="153">
        <f t="shared" si="59"/>
        <v>0</v>
      </c>
      <c r="J137" s="153">
        <f t="shared" si="60"/>
        <v>0</v>
      </c>
      <c r="K137" s="153">
        <f t="shared" si="61"/>
        <v>0</v>
      </c>
      <c r="L137" s="153">
        <f t="shared" si="62"/>
        <v>0</v>
      </c>
      <c r="M137" s="153">
        <f t="shared" si="63"/>
        <v>0</v>
      </c>
      <c r="N137" s="153">
        <f t="shared" si="64"/>
        <v>0</v>
      </c>
      <c r="O137" s="153">
        <f t="shared" si="65"/>
        <v>0</v>
      </c>
      <c r="P137" s="153">
        <f t="shared" si="66"/>
        <v>2897</v>
      </c>
      <c r="Q137" s="153">
        <f t="shared" si="67"/>
        <v>0</v>
      </c>
      <c r="R137" s="153">
        <f t="shared" si="68"/>
        <v>97076</v>
      </c>
      <c r="S137" s="153">
        <f t="shared" si="69"/>
        <v>0</v>
      </c>
      <c r="T137" s="153">
        <f t="shared" si="70"/>
        <v>0</v>
      </c>
      <c r="U137" s="153">
        <f t="shared" si="71"/>
        <v>0</v>
      </c>
      <c r="V137" s="153">
        <f t="shared" si="72"/>
        <v>0</v>
      </c>
      <c r="W137" s="153">
        <f t="shared" si="73"/>
        <v>0</v>
      </c>
      <c r="X137" s="153">
        <f t="shared" si="74"/>
        <v>0</v>
      </c>
      <c r="Y137" s="153">
        <f t="shared" si="75"/>
        <v>27206</v>
      </c>
      <c r="Z137" s="153">
        <f t="shared" si="76"/>
        <v>3790</v>
      </c>
      <c r="AA137" s="104">
        <f t="shared" si="77"/>
        <v>138845</v>
      </c>
      <c r="AB137" s="3">
        <f>'t1'!N137</f>
        <v>1</v>
      </c>
      <c r="AH137" s="55">
        <v>7876</v>
      </c>
      <c r="AI137" s="55"/>
      <c r="AJ137" s="55"/>
      <c r="AK137" s="55"/>
      <c r="AL137" s="52"/>
      <c r="AM137" s="56"/>
      <c r="AN137" s="56"/>
      <c r="AO137" s="56"/>
      <c r="AP137" s="56"/>
      <c r="AQ137" s="56"/>
      <c r="AR137" s="56"/>
      <c r="AS137" s="56"/>
      <c r="AT137" s="56"/>
      <c r="AU137" s="56">
        <v>2897</v>
      </c>
      <c r="AV137" s="56"/>
      <c r="AW137" s="56">
        <v>97076</v>
      </c>
      <c r="AX137" s="56"/>
      <c r="AY137" s="56"/>
      <c r="AZ137" s="56"/>
      <c r="BA137" s="56"/>
      <c r="BB137" s="56"/>
      <c r="BC137" s="56"/>
      <c r="BD137" s="56">
        <v>27206</v>
      </c>
      <c r="BE137" s="56">
        <v>3790</v>
      </c>
      <c r="BF137" s="104">
        <f t="shared" si="78"/>
        <v>138845</v>
      </c>
      <c r="BG137" s="3">
        <f>'t1'!AS137</f>
        <v>0</v>
      </c>
    </row>
    <row r="138" spans="1:59" ht="13.5" customHeight="1">
      <c r="A138" s="43" t="str">
        <f>'t1'!A138</f>
        <v>commesso - a</v>
      </c>
      <c r="B138" s="62" t="str">
        <f>'t1'!B138</f>
        <v>A11030</v>
      </c>
      <c r="C138" s="152">
        <f t="shared" si="79"/>
        <v>743</v>
      </c>
      <c r="D138" s="152">
        <f t="shared" si="54"/>
        <v>0</v>
      </c>
      <c r="E138" s="152">
        <f t="shared" si="55"/>
        <v>0</v>
      </c>
      <c r="F138" s="152">
        <f t="shared" si="56"/>
        <v>0</v>
      </c>
      <c r="G138" s="150">
        <f t="shared" si="57"/>
        <v>0</v>
      </c>
      <c r="H138" s="153">
        <f t="shared" si="58"/>
        <v>0</v>
      </c>
      <c r="I138" s="153">
        <f t="shared" si="59"/>
        <v>0</v>
      </c>
      <c r="J138" s="153">
        <f t="shared" si="60"/>
        <v>0</v>
      </c>
      <c r="K138" s="153">
        <f t="shared" si="61"/>
        <v>0</v>
      </c>
      <c r="L138" s="153">
        <f t="shared" si="62"/>
        <v>0</v>
      </c>
      <c r="M138" s="153">
        <f t="shared" si="63"/>
        <v>0</v>
      </c>
      <c r="N138" s="153">
        <f t="shared" si="64"/>
        <v>0</v>
      </c>
      <c r="O138" s="153">
        <f t="shared" si="65"/>
        <v>0</v>
      </c>
      <c r="P138" s="153">
        <f t="shared" si="66"/>
        <v>0</v>
      </c>
      <c r="Q138" s="153">
        <f t="shared" si="67"/>
        <v>0</v>
      </c>
      <c r="R138" s="153">
        <f t="shared" si="68"/>
        <v>10594</v>
      </c>
      <c r="S138" s="153">
        <f t="shared" si="69"/>
        <v>0</v>
      </c>
      <c r="T138" s="153">
        <f t="shared" si="70"/>
        <v>0</v>
      </c>
      <c r="U138" s="153">
        <f t="shared" si="71"/>
        <v>0</v>
      </c>
      <c r="V138" s="153">
        <f t="shared" si="72"/>
        <v>0</v>
      </c>
      <c r="W138" s="153">
        <f t="shared" si="73"/>
        <v>0</v>
      </c>
      <c r="X138" s="153">
        <f t="shared" si="74"/>
        <v>0</v>
      </c>
      <c r="Y138" s="153">
        <f t="shared" si="75"/>
        <v>1916</v>
      </c>
      <c r="Z138" s="153">
        <f t="shared" si="76"/>
        <v>543</v>
      </c>
      <c r="AA138" s="104">
        <f t="shared" si="77"/>
        <v>13796</v>
      </c>
      <c r="AB138" s="3">
        <f>'t1'!N138</f>
        <v>1</v>
      </c>
      <c r="AH138" s="55">
        <v>743</v>
      </c>
      <c r="AI138" s="55"/>
      <c r="AJ138" s="55"/>
      <c r="AK138" s="55"/>
      <c r="AL138" s="52"/>
      <c r="AM138" s="56"/>
      <c r="AN138" s="56"/>
      <c r="AO138" s="56"/>
      <c r="AP138" s="56"/>
      <c r="AQ138" s="56"/>
      <c r="AR138" s="56"/>
      <c r="AS138" s="56"/>
      <c r="AT138" s="56"/>
      <c r="AU138" s="56"/>
      <c r="AV138" s="56"/>
      <c r="AW138" s="56">
        <v>10594</v>
      </c>
      <c r="AX138" s="56"/>
      <c r="AY138" s="56"/>
      <c r="AZ138" s="56"/>
      <c r="BA138" s="56"/>
      <c r="BB138" s="56"/>
      <c r="BC138" s="56"/>
      <c r="BD138" s="56">
        <v>1916</v>
      </c>
      <c r="BE138" s="56">
        <v>543</v>
      </c>
      <c r="BF138" s="104">
        <f t="shared" si="78"/>
        <v>13796</v>
      </c>
      <c r="BG138" s="3">
        <f>'t1'!AS138</f>
        <v>0</v>
      </c>
    </row>
    <row r="139" spans="1:59" ht="13.5" customHeight="1">
      <c r="A139" s="43" t="str">
        <f>'t1'!A139</f>
        <v>profilo atipico ruolo amministrativo</v>
      </c>
      <c r="B139" s="62" t="str">
        <f>'t1'!B139</f>
        <v>A00062</v>
      </c>
      <c r="C139" s="152">
        <f t="shared" si="79"/>
        <v>0</v>
      </c>
      <c r="D139" s="152">
        <f t="shared" si="54"/>
        <v>0</v>
      </c>
      <c r="E139" s="152">
        <f t="shared" si="55"/>
        <v>0</v>
      </c>
      <c r="F139" s="152">
        <f t="shared" si="56"/>
        <v>0</v>
      </c>
      <c r="G139" s="150">
        <f t="shared" si="57"/>
        <v>0</v>
      </c>
      <c r="H139" s="153">
        <f t="shared" si="58"/>
        <v>0</v>
      </c>
      <c r="I139" s="153">
        <f t="shared" si="59"/>
        <v>0</v>
      </c>
      <c r="J139" s="153">
        <f t="shared" si="60"/>
        <v>0</v>
      </c>
      <c r="K139" s="153">
        <f t="shared" si="61"/>
        <v>0</v>
      </c>
      <c r="L139" s="153">
        <f t="shared" si="62"/>
        <v>0</v>
      </c>
      <c r="M139" s="153">
        <f t="shared" si="63"/>
        <v>0</v>
      </c>
      <c r="N139" s="153">
        <f t="shared" si="64"/>
        <v>0</v>
      </c>
      <c r="O139" s="153">
        <f t="shared" si="65"/>
        <v>0</v>
      </c>
      <c r="P139" s="153">
        <f t="shared" si="66"/>
        <v>0</v>
      </c>
      <c r="Q139" s="153">
        <f t="shared" si="67"/>
        <v>0</v>
      </c>
      <c r="R139" s="153">
        <f t="shared" si="68"/>
        <v>0</v>
      </c>
      <c r="S139" s="153">
        <f t="shared" si="69"/>
        <v>0</v>
      </c>
      <c r="T139" s="153">
        <f t="shared" si="70"/>
        <v>0</v>
      </c>
      <c r="U139" s="153">
        <f t="shared" si="71"/>
        <v>0</v>
      </c>
      <c r="V139" s="153">
        <f t="shared" si="72"/>
        <v>0</v>
      </c>
      <c r="W139" s="153">
        <f t="shared" si="73"/>
        <v>0</v>
      </c>
      <c r="X139" s="153">
        <f t="shared" si="74"/>
        <v>0</v>
      </c>
      <c r="Y139" s="153">
        <f t="shared" si="75"/>
        <v>0</v>
      </c>
      <c r="Z139" s="153">
        <f t="shared" si="76"/>
        <v>0</v>
      </c>
      <c r="AA139" s="104">
        <f t="shared" si="77"/>
        <v>0</v>
      </c>
      <c r="AB139" s="3">
        <f>'t1'!N139</f>
        <v>0</v>
      </c>
      <c r="AH139" s="55"/>
      <c r="AI139" s="55"/>
      <c r="AJ139" s="55"/>
      <c r="AK139" s="55"/>
      <c r="AL139" s="52"/>
      <c r="AM139" s="56"/>
      <c r="AN139" s="56"/>
      <c r="AO139" s="56"/>
      <c r="AP139" s="56"/>
      <c r="AQ139" s="56"/>
      <c r="AR139" s="56"/>
      <c r="AS139" s="56"/>
      <c r="AT139" s="56"/>
      <c r="AU139" s="56"/>
      <c r="AV139" s="56"/>
      <c r="AW139" s="56"/>
      <c r="AX139" s="56"/>
      <c r="AY139" s="56"/>
      <c r="AZ139" s="56"/>
      <c r="BA139" s="56"/>
      <c r="BB139" s="56"/>
      <c r="BC139" s="56"/>
      <c r="BD139" s="56"/>
      <c r="BE139" s="56"/>
      <c r="BF139" s="104">
        <f t="shared" si="78"/>
        <v>0</v>
      </c>
      <c r="BG139" s="3">
        <f>'t1'!AS139</f>
        <v>0</v>
      </c>
    </row>
    <row r="140" spans="1:59" ht="13.5" customHeight="1" thickBot="1">
      <c r="A140" s="61" t="str">
        <f>'t1'!A140</f>
        <v>contrattisti (a)</v>
      </c>
      <c r="B140" s="63" t="str">
        <f>'t1'!B140</f>
        <v>000061</v>
      </c>
      <c r="C140" s="152">
        <f t="shared" si="79"/>
        <v>0</v>
      </c>
      <c r="D140" s="152">
        <f t="shared" si="54"/>
        <v>0</v>
      </c>
      <c r="E140" s="152">
        <f t="shared" si="55"/>
        <v>0</v>
      </c>
      <c r="F140" s="152">
        <f t="shared" si="56"/>
        <v>0</v>
      </c>
      <c r="G140" s="150">
        <f t="shared" si="57"/>
        <v>0</v>
      </c>
      <c r="H140" s="153">
        <f t="shared" si="58"/>
        <v>0</v>
      </c>
      <c r="I140" s="153">
        <f t="shared" si="59"/>
        <v>0</v>
      </c>
      <c r="J140" s="153">
        <f t="shared" si="60"/>
        <v>0</v>
      </c>
      <c r="K140" s="153">
        <f t="shared" si="61"/>
        <v>0</v>
      </c>
      <c r="L140" s="153">
        <f t="shared" si="62"/>
        <v>0</v>
      </c>
      <c r="M140" s="153">
        <f t="shared" si="63"/>
        <v>0</v>
      </c>
      <c r="N140" s="153">
        <f t="shared" si="64"/>
        <v>0</v>
      </c>
      <c r="O140" s="153">
        <f t="shared" si="65"/>
        <v>0</v>
      </c>
      <c r="P140" s="153">
        <f t="shared" si="66"/>
        <v>1883</v>
      </c>
      <c r="Q140" s="153">
        <f t="shared" si="67"/>
        <v>0</v>
      </c>
      <c r="R140" s="153">
        <f t="shared" si="68"/>
        <v>0</v>
      </c>
      <c r="S140" s="153">
        <f t="shared" si="69"/>
        <v>0</v>
      </c>
      <c r="T140" s="153">
        <f t="shared" si="70"/>
        <v>0</v>
      </c>
      <c r="U140" s="153">
        <f t="shared" si="71"/>
        <v>0</v>
      </c>
      <c r="V140" s="153">
        <f t="shared" si="72"/>
        <v>0</v>
      </c>
      <c r="W140" s="153">
        <f t="shared" si="73"/>
        <v>0</v>
      </c>
      <c r="X140" s="153">
        <f t="shared" si="74"/>
        <v>0</v>
      </c>
      <c r="Y140" s="153">
        <f t="shared" si="75"/>
        <v>0</v>
      </c>
      <c r="Z140" s="153">
        <f t="shared" si="76"/>
        <v>0</v>
      </c>
      <c r="AA140" s="104">
        <f t="shared" si="77"/>
        <v>1883</v>
      </c>
      <c r="AB140" s="3">
        <f>'t1'!N140</f>
        <v>1</v>
      </c>
      <c r="AH140" s="55"/>
      <c r="AI140" s="55"/>
      <c r="AJ140" s="55"/>
      <c r="AK140" s="55"/>
      <c r="AL140" s="52"/>
      <c r="AM140" s="56"/>
      <c r="AN140" s="56"/>
      <c r="AO140" s="56"/>
      <c r="AP140" s="56"/>
      <c r="AQ140" s="56"/>
      <c r="AR140" s="56"/>
      <c r="AS140" s="56"/>
      <c r="AT140" s="56"/>
      <c r="AU140" s="56">
        <v>1883</v>
      </c>
      <c r="AV140" s="56"/>
      <c r="AW140" s="56"/>
      <c r="AX140" s="56"/>
      <c r="AY140" s="56"/>
      <c r="AZ140" s="56"/>
      <c r="BA140" s="56"/>
      <c r="BB140" s="56"/>
      <c r="BC140" s="56"/>
      <c r="BD140" s="56"/>
      <c r="BE140" s="56"/>
      <c r="BF140" s="104">
        <f t="shared" si="78"/>
        <v>1883</v>
      </c>
      <c r="BG140" s="3">
        <f>'t1'!AS140</f>
        <v>0</v>
      </c>
    </row>
    <row r="141" spans="1:58" ht="18" customHeight="1" thickBot="1" thickTop="1">
      <c r="A141" s="46" t="s">
        <v>11</v>
      </c>
      <c r="B141" s="36"/>
      <c r="C141" s="103">
        <f aca="true" t="shared" si="80" ref="C141:Y141">SUM(C6:C140)</f>
        <v>1492193</v>
      </c>
      <c r="D141" s="103">
        <f t="shared" si="80"/>
        <v>667920</v>
      </c>
      <c r="E141" s="103">
        <f t="shared" si="80"/>
        <v>16586385</v>
      </c>
      <c r="F141" s="103">
        <f t="shared" si="80"/>
        <v>5921213</v>
      </c>
      <c r="G141" s="103">
        <f t="shared" si="80"/>
        <v>6570417</v>
      </c>
      <c r="H141" s="103">
        <f t="shared" si="80"/>
        <v>5696032</v>
      </c>
      <c r="I141" s="103">
        <f t="shared" si="80"/>
        <v>9540709</v>
      </c>
      <c r="J141" s="103">
        <f t="shared" si="80"/>
        <v>1635359</v>
      </c>
      <c r="K141" s="103">
        <f t="shared" si="80"/>
        <v>259625</v>
      </c>
      <c r="L141" s="103">
        <f t="shared" si="80"/>
        <v>1163688</v>
      </c>
      <c r="M141" s="103">
        <f t="shared" si="80"/>
        <v>0</v>
      </c>
      <c r="N141" s="103">
        <f t="shared" si="80"/>
        <v>0</v>
      </c>
      <c r="O141" s="103">
        <f t="shared" si="80"/>
        <v>1607108</v>
      </c>
      <c r="P141" s="103">
        <f t="shared" si="80"/>
        <v>8108851</v>
      </c>
      <c r="Q141" s="103">
        <f t="shared" si="80"/>
        <v>1232501</v>
      </c>
      <c r="R141" s="103">
        <f t="shared" si="80"/>
        <v>11677591</v>
      </c>
      <c r="S141" s="103">
        <f t="shared" si="80"/>
        <v>0</v>
      </c>
      <c r="T141" s="103">
        <f t="shared" si="80"/>
        <v>5504</v>
      </c>
      <c r="U141" s="103">
        <f t="shared" si="80"/>
        <v>612372</v>
      </c>
      <c r="V141" s="103">
        <f t="shared" si="80"/>
        <v>830000</v>
      </c>
      <c r="W141" s="103">
        <f t="shared" si="80"/>
        <v>0</v>
      </c>
      <c r="X141" s="103">
        <f t="shared" si="80"/>
        <v>0</v>
      </c>
      <c r="Y141" s="103">
        <f t="shared" si="80"/>
        <v>5513886</v>
      </c>
      <c r="Z141" s="103">
        <f>SUM(Z6:Z140)</f>
        <v>1933566</v>
      </c>
      <c r="AA141" s="100">
        <f>SUM(AA6:AA140)</f>
        <v>81054920</v>
      </c>
      <c r="AH141" s="103">
        <f aca="true" t="shared" si="81" ref="AH141:BD141">SUM(AH6:AH140)</f>
        <v>1492193</v>
      </c>
      <c r="AI141" s="103">
        <f t="shared" si="81"/>
        <v>667920</v>
      </c>
      <c r="AJ141" s="103">
        <f t="shared" si="81"/>
        <v>16586385</v>
      </c>
      <c r="AK141" s="103">
        <f t="shared" si="81"/>
        <v>5921213</v>
      </c>
      <c r="AL141" s="103">
        <f t="shared" si="81"/>
        <v>6570417</v>
      </c>
      <c r="AM141" s="103">
        <f t="shared" si="81"/>
        <v>5696032</v>
      </c>
      <c r="AN141" s="103">
        <f t="shared" si="81"/>
        <v>9540709</v>
      </c>
      <c r="AO141" s="103">
        <f t="shared" si="81"/>
        <v>1635359</v>
      </c>
      <c r="AP141" s="103">
        <f t="shared" si="81"/>
        <v>259625</v>
      </c>
      <c r="AQ141" s="103">
        <f t="shared" si="81"/>
        <v>1163688</v>
      </c>
      <c r="AR141" s="103">
        <f t="shared" si="81"/>
        <v>0</v>
      </c>
      <c r="AS141" s="103">
        <f t="shared" si="81"/>
        <v>0</v>
      </c>
      <c r="AT141" s="103">
        <f t="shared" si="81"/>
        <v>1607108</v>
      </c>
      <c r="AU141" s="103">
        <f t="shared" si="81"/>
        <v>8108851</v>
      </c>
      <c r="AV141" s="103">
        <f t="shared" si="81"/>
        <v>1232501</v>
      </c>
      <c r="AW141" s="103">
        <f t="shared" si="81"/>
        <v>11677591</v>
      </c>
      <c r="AX141" s="103">
        <f t="shared" si="81"/>
        <v>0</v>
      </c>
      <c r="AY141" s="103">
        <f t="shared" si="81"/>
        <v>5504</v>
      </c>
      <c r="AZ141" s="103">
        <f t="shared" si="81"/>
        <v>612372</v>
      </c>
      <c r="BA141" s="103">
        <f t="shared" si="81"/>
        <v>830000</v>
      </c>
      <c r="BB141" s="103">
        <f t="shared" si="81"/>
        <v>0</v>
      </c>
      <c r="BC141" s="103">
        <f t="shared" si="81"/>
        <v>0</v>
      </c>
      <c r="BD141" s="103">
        <f t="shared" si="81"/>
        <v>5513886</v>
      </c>
      <c r="BE141" s="103">
        <f>SUM(BE6:BE140)</f>
        <v>1933566</v>
      </c>
      <c r="BF141" s="100">
        <f>SUM(BF6:BF140)</f>
        <v>81054920</v>
      </c>
    </row>
    <row r="142" spans="1:61" ht="21" customHeight="1">
      <c r="A142" s="187" t="s">
        <v>5</v>
      </c>
      <c r="B142" s="187"/>
      <c r="C142" s="187"/>
      <c r="D142" s="187"/>
      <c r="E142" s="187"/>
      <c r="F142" s="187"/>
      <c r="G142" s="187"/>
      <c r="H142" s="187"/>
      <c r="I142" s="187"/>
      <c r="J142" s="187"/>
      <c r="K142" s="187"/>
      <c r="L142" s="187"/>
      <c r="M142" s="187"/>
      <c r="N142" s="187"/>
      <c r="O142" s="187"/>
      <c r="P142" s="187"/>
      <c r="Q142" s="187"/>
      <c r="R142" s="187"/>
      <c r="S142" s="187"/>
      <c r="T142" s="187"/>
      <c r="U142" s="187"/>
      <c r="V142" s="187"/>
      <c r="W142" s="187"/>
      <c r="X142" s="187"/>
      <c r="Z142" s="18"/>
      <c r="AA142" s="18"/>
      <c r="AC142" s="18"/>
      <c r="AD142" s="18"/>
      <c r="AE142" s="18"/>
      <c r="BE142" s="18"/>
      <c r="BF142" s="18"/>
      <c r="BH142" s="18"/>
      <c r="BI142" s="18"/>
    </row>
    <row r="143" spans="1:61" ht="11.25">
      <c r="A143" s="105" t="s">
        <v>284</v>
      </c>
      <c r="B143" s="106"/>
      <c r="C143" s="105"/>
      <c r="D143" s="105"/>
      <c r="E143" s="105"/>
      <c r="F143" s="105"/>
      <c r="G143" s="105"/>
      <c r="H143" s="105"/>
      <c r="I143" s="105"/>
      <c r="J143" s="105"/>
      <c r="K143" s="105"/>
      <c r="L143" s="105"/>
      <c r="M143" s="105"/>
      <c r="N143" s="105"/>
      <c r="O143" s="105"/>
      <c r="P143" s="105"/>
      <c r="Q143" s="105"/>
      <c r="R143" s="105"/>
      <c r="S143" s="105"/>
      <c r="T143" s="105"/>
      <c r="U143" s="105"/>
      <c r="V143" s="105"/>
      <c r="W143" s="105"/>
      <c r="X143" s="105"/>
      <c r="Y143" s="19"/>
      <c r="Z143" s="19"/>
      <c r="AA143" s="19"/>
      <c r="AC143" s="19"/>
      <c r="AD143" s="19"/>
      <c r="AE143" s="19"/>
      <c r="AH143" s="105"/>
      <c r="AI143" s="105"/>
      <c r="AJ143" s="105"/>
      <c r="AK143" s="105"/>
      <c r="AL143" s="105"/>
      <c r="AM143" s="105"/>
      <c r="AN143" s="105"/>
      <c r="AO143" s="105"/>
      <c r="AP143" s="105"/>
      <c r="AQ143" s="105"/>
      <c r="AR143" s="105"/>
      <c r="AS143" s="105"/>
      <c r="AT143" s="105"/>
      <c r="AU143" s="105"/>
      <c r="AV143" s="105"/>
      <c r="AW143" s="105"/>
      <c r="AX143" s="105"/>
      <c r="AY143" s="105"/>
      <c r="AZ143" s="105"/>
      <c r="BA143" s="105"/>
      <c r="BB143" s="105"/>
      <c r="BC143" s="105"/>
      <c r="BD143" s="19"/>
      <c r="BE143" s="19"/>
      <c r="BF143" s="19"/>
      <c r="BH143" s="19"/>
      <c r="BI143" s="19"/>
    </row>
    <row r="144" spans="1:55" ht="11.25">
      <c r="A144" s="105" t="s">
        <v>55</v>
      </c>
      <c r="B144" s="108"/>
      <c r="C144" s="107"/>
      <c r="D144" s="107"/>
      <c r="E144" s="107"/>
      <c r="F144" s="107"/>
      <c r="G144" s="107"/>
      <c r="H144" s="107"/>
      <c r="I144" s="107"/>
      <c r="J144" s="107"/>
      <c r="K144" s="107"/>
      <c r="L144" s="107"/>
      <c r="M144" s="107"/>
      <c r="N144" s="107"/>
      <c r="O144" s="107"/>
      <c r="P144" s="107"/>
      <c r="Q144" s="107"/>
      <c r="R144" s="107"/>
      <c r="S144" s="107"/>
      <c r="T144" s="107"/>
      <c r="U144" s="107"/>
      <c r="V144" s="107"/>
      <c r="W144" s="107"/>
      <c r="X144" s="107"/>
      <c r="AH144" s="107"/>
      <c r="AI144" s="107"/>
      <c r="AJ144" s="107"/>
      <c r="AK144" s="107"/>
      <c r="AL144" s="107"/>
      <c r="AM144" s="107"/>
      <c r="AN144" s="107"/>
      <c r="AO144" s="107"/>
      <c r="AP144" s="107"/>
      <c r="AQ144" s="107"/>
      <c r="AR144" s="107"/>
      <c r="AS144" s="107"/>
      <c r="AT144" s="107"/>
      <c r="AU144" s="107"/>
      <c r="AV144" s="107"/>
      <c r="AW144" s="107"/>
      <c r="AX144" s="107"/>
      <c r="AY144" s="107"/>
      <c r="AZ144" s="107"/>
      <c r="BA144" s="107"/>
      <c r="BB144" s="107"/>
      <c r="BC144" s="107"/>
    </row>
    <row r="145" spans="1:24" ht="11.25">
      <c r="A145" s="187" t="s">
        <v>409</v>
      </c>
      <c r="B145" s="187"/>
      <c r="C145" s="187"/>
      <c r="D145" s="187"/>
      <c r="E145" s="187"/>
      <c r="F145" s="187"/>
      <c r="G145" s="187"/>
      <c r="H145" s="187"/>
      <c r="I145" s="187"/>
      <c r="J145" s="187"/>
      <c r="K145" s="187"/>
      <c r="L145" s="187"/>
      <c r="M145" s="187"/>
      <c r="N145" s="187"/>
      <c r="O145" s="187"/>
      <c r="P145" s="187"/>
      <c r="Q145" s="187"/>
      <c r="R145" s="187"/>
      <c r="S145" s="187"/>
      <c r="T145" s="187"/>
      <c r="U145" s="187"/>
      <c r="V145" s="187"/>
      <c r="W145" s="187"/>
      <c r="X145" s="187"/>
    </row>
    <row r="146" spans="1:55" ht="11.25">
      <c r="A146" s="105" t="s">
        <v>283</v>
      </c>
      <c r="B146" s="106"/>
      <c r="C146" s="105"/>
      <c r="D146" s="105"/>
      <c r="E146" s="105"/>
      <c r="F146" s="105"/>
      <c r="G146" s="105"/>
      <c r="H146" s="105"/>
      <c r="I146" s="105"/>
      <c r="J146" s="105"/>
      <c r="K146" s="105"/>
      <c r="L146" s="105"/>
      <c r="M146" s="105"/>
      <c r="N146" s="105"/>
      <c r="O146" s="105"/>
      <c r="P146" s="105"/>
      <c r="Q146" s="105"/>
      <c r="R146" s="105"/>
      <c r="S146" s="105"/>
      <c r="T146" s="105"/>
      <c r="U146" s="105"/>
      <c r="V146" s="105"/>
      <c r="W146" s="105"/>
      <c r="X146" s="105"/>
      <c r="AH146" s="105"/>
      <c r="AI146" s="105"/>
      <c r="AJ146" s="105"/>
      <c r="AK146" s="105"/>
      <c r="AL146" s="105"/>
      <c r="AM146" s="105"/>
      <c r="AN146" s="105"/>
      <c r="AO146" s="105"/>
      <c r="AP146" s="105"/>
      <c r="AQ146" s="105"/>
      <c r="AR146" s="105"/>
      <c r="AS146" s="105"/>
      <c r="AT146" s="105"/>
      <c r="AU146" s="105"/>
      <c r="AV146" s="105"/>
      <c r="AW146" s="105"/>
      <c r="AX146" s="105"/>
      <c r="AY146" s="105"/>
      <c r="AZ146" s="105"/>
      <c r="BA146" s="105"/>
      <c r="BB146" s="105"/>
      <c r="BC146" s="105"/>
    </row>
  </sheetData>
  <sheetProtection password="EA98" sheet="1" formatColumns="0" selectLockedCells="1" autoFilter="0"/>
  <mergeCells count="4">
    <mergeCell ref="Y2:AA2"/>
    <mergeCell ref="A142:X142"/>
    <mergeCell ref="A145:X145"/>
    <mergeCell ref="BD2:BF2"/>
  </mergeCells>
  <conditionalFormatting sqref="A6:AA140">
    <cfRule type="expression" priority="3" dxfId="0" stopIfTrue="1">
      <formula>$AB6&gt;0</formula>
    </cfRule>
  </conditionalFormatting>
  <conditionalFormatting sqref="AH6:BF140">
    <cfRule type="expression" priority="1" dxfId="0" stopIfTrue="1">
      <formula>$AB6&gt;0</formula>
    </cfRule>
  </conditionalFormatting>
  <printOptions horizontalCentered="1" verticalCentered="1"/>
  <pageMargins left="0.1968503937007874" right="0" top="0.2755905511811024" bottom="0.1968503937007874" header="0.15748031496062992" footer="0.1968503937007874"/>
  <pageSetup horizontalDpi="300" verticalDpi="300" orientation="landscape" paperSize="9" scale="75" r:id="rId2"/>
  <drawing r:id="rId1"/>
</worksheet>
</file>

<file path=xl/worksheets/sheet4.xml><?xml version="1.0" encoding="utf-8"?>
<worksheet xmlns="http://schemas.openxmlformats.org/spreadsheetml/2006/main" xmlns:r="http://schemas.openxmlformats.org/officeDocument/2006/relationships">
  <sheetPr codeName="Foglio21"/>
  <dimension ref="A1:N43"/>
  <sheetViews>
    <sheetView showGridLines="0" tabSelected="1" zoomScalePageLayoutView="0" workbookViewId="0" topLeftCell="A1">
      <pane ySplit="3" topLeftCell="BM22" activePane="bottomLeft" state="frozen"/>
      <selection pane="topLeft" activeCell="A117" sqref="A117:IV119"/>
      <selection pane="bottomLeft" activeCell="A37" sqref="A37:D37"/>
    </sheetView>
  </sheetViews>
  <sheetFormatPr defaultColWidth="9.33203125" defaultRowHeight="10.5"/>
  <cols>
    <col min="1" max="1" width="87.83203125" style="0" customWidth="1"/>
    <col min="2" max="2" width="18" style="0" customWidth="1"/>
    <col min="3" max="3" width="18" style="0" hidden="1" customWidth="1"/>
    <col min="4" max="4" width="38.66015625" style="0" customWidth="1"/>
    <col min="6" max="6" width="12.5" style="0" bestFit="1" customWidth="1"/>
    <col min="7" max="7" width="9.16015625" style="0" hidden="1" customWidth="1"/>
  </cols>
  <sheetData>
    <row r="1" spans="1:14" s="3" customFormat="1" ht="87" customHeight="1">
      <c r="A1" s="192" t="str">
        <f>'t1'!A1</f>
        <v>COMPARTO SERVIZIO SANITARIO NAZIONALE - anno 2015</v>
      </c>
      <c r="B1" s="192"/>
      <c r="C1" s="192"/>
      <c r="D1" s="192"/>
      <c r="E1" s="1"/>
      <c r="F1" s="1"/>
      <c r="G1" s="1"/>
      <c r="H1" s="2"/>
      <c r="I1" s="1"/>
      <c r="J1" s="1"/>
      <c r="K1" s="1"/>
      <c r="L1" s="1"/>
      <c r="N1"/>
    </row>
    <row r="2" spans="1:4" ht="30" customHeight="1" thickBot="1">
      <c r="A2" s="4"/>
      <c r="B2" s="203">
        <f>IF(AND(A37="",(D25+D26+D27+D28+D29+D30)&gt;0),"ATTENZIONE!  Inserire nel campo NOTE l'elenco delle Istituzioni ed il relativo importo dei rimborsi",IF(AND(A37&lt;&gt;"",(D25+D26+D27+D28+D29+D30)=0),"ATTENZIONE!  il campo NOTE non deve essere compilato in assenza di rimborsi",""))</f>
      </c>
      <c r="C2" s="203"/>
      <c r="D2" s="203"/>
    </row>
    <row r="3" spans="1:4" ht="21.75" customHeight="1" thickBot="1">
      <c r="A3" s="23" t="s">
        <v>18</v>
      </c>
      <c r="B3" s="74" t="s">
        <v>13</v>
      </c>
      <c r="C3" s="158"/>
      <c r="D3" s="75" t="s">
        <v>14</v>
      </c>
    </row>
    <row r="4" spans="1:4" s="25" customFormat="1" ht="18" customHeight="1" thickTop="1">
      <c r="A4" s="24" t="s">
        <v>29</v>
      </c>
      <c r="B4" s="47" t="s">
        <v>32</v>
      </c>
      <c r="C4" s="162">
        <f>ROUND(D4,0)</f>
        <v>1540000</v>
      </c>
      <c r="D4" s="60">
        <v>1540000</v>
      </c>
    </row>
    <row r="5" spans="1:4" s="25" customFormat="1" ht="18" customHeight="1">
      <c r="A5" s="29" t="s">
        <v>293</v>
      </c>
      <c r="B5" s="48" t="s">
        <v>44</v>
      </c>
      <c r="C5" s="160">
        <f aca="true" t="shared" si="0" ref="C5:C34">ROUND(D5,0)</f>
        <v>2298320</v>
      </c>
      <c r="D5" s="60">
        <v>2298320</v>
      </c>
    </row>
    <row r="6" spans="1:4" s="25" customFormat="1" ht="18" customHeight="1">
      <c r="A6" s="29" t="s">
        <v>24</v>
      </c>
      <c r="B6" s="45" t="s">
        <v>45</v>
      </c>
      <c r="C6" s="159">
        <f t="shared" si="0"/>
        <v>603490</v>
      </c>
      <c r="D6" s="60">
        <v>603490</v>
      </c>
    </row>
    <row r="7" spans="1:4" s="25" customFormat="1" ht="18" customHeight="1">
      <c r="A7" s="29" t="s">
        <v>28</v>
      </c>
      <c r="B7" s="49" t="s">
        <v>46</v>
      </c>
      <c r="C7" s="160">
        <f t="shared" si="0"/>
        <v>913338</v>
      </c>
      <c r="D7" s="60">
        <v>913338</v>
      </c>
    </row>
    <row r="8" spans="1:4" s="25" customFormat="1" ht="18" customHeight="1">
      <c r="A8" s="30" t="s">
        <v>27</v>
      </c>
      <c r="B8" s="45" t="s">
        <v>47</v>
      </c>
      <c r="C8" s="159">
        <f t="shared" si="0"/>
        <v>0</v>
      </c>
      <c r="D8" s="60">
        <v>0</v>
      </c>
    </row>
    <row r="9" spans="1:4" s="25" customFormat="1" ht="18" customHeight="1">
      <c r="A9" s="42" t="s">
        <v>26</v>
      </c>
      <c r="B9" s="49" t="s">
        <v>48</v>
      </c>
      <c r="C9" s="160">
        <f t="shared" si="0"/>
        <v>1274</v>
      </c>
      <c r="D9" s="60">
        <v>1274</v>
      </c>
    </row>
    <row r="10" spans="1:4" s="25" customFormat="1" ht="18" customHeight="1">
      <c r="A10" s="50" t="s">
        <v>294</v>
      </c>
      <c r="B10" s="45" t="s">
        <v>36</v>
      </c>
      <c r="C10" s="159">
        <f t="shared" si="0"/>
        <v>168087</v>
      </c>
      <c r="D10" s="60">
        <v>168087</v>
      </c>
    </row>
    <row r="11" spans="1:4" s="25" customFormat="1" ht="18" customHeight="1">
      <c r="A11" s="30" t="s">
        <v>49</v>
      </c>
      <c r="B11" s="44" t="s">
        <v>50</v>
      </c>
      <c r="C11" s="159">
        <f t="shared" si="0"/>
        <v>7244336</v>
      </c>
      <c r="D11" s="60">
        <v>7244336</v>
      </c>
    </row>
    <row r="12" spans="1:4" s="25" customFormat="1" ht="18" customHeight="1">
      <c r="A12" s="30" t="s">
        <v>57</v>
      </c>
      <c r="B12" s="44" t="s">
        <v>52</v>
      </c>
      <c r="C12" s="159">
        <f t="shared" si="0"/>
        <v>1691779</v>
      </c>
      <c r="D12" s="60">
        <v>1691779</v>
      </c>
    </row>
    <row r="13" spans="1:4" s="25" customFormat="1" ht="18" customHeight="1">
      <c r="A13" s="30" t="s">
        <v>295</v>
      </c>
      <c r="B13" s="45" t="s">
        <v>56</v>
      </c>
      <c r="C13" s="159">
        <f t="shared" si="0"/>
        <v>5649018</v>
      </c>
      <c r="D13" s="60">
        <v>5649018</v>
      </c>
    </row>
    <row r="14" spans="1:4" s="25" customFormat="1" ht="18" customHeight="1">
      <c r="A14" s="30" t="s">
        <v>289</v>
      </c>
      <c r="B14" s="45" t="s">
        <v>288</v>
      </c>
      <c r="C14" s="159">
        <f t="shared" si="0"/>
        <v>822498</v>
      </c>
      <c r="D14" s="60">
        <v>822498</v>
      </c>
    </row>
    <row r="15" spans="1:4" s="25" customFormat="1" ht="18" customHeight="1">
      <c r="A15" s="42" t="s">
        <v>16</v>
      </c>
      <c r="B15" s="45" t="s">
        <v>51</v>
      </c>
      <c r="C15" s="159">
        <f t="shared" si="0"/>
        <v>2511914</v>
      </c>
      <c r="D15" s="60">
        <v>2511914</v>
      </c>
    </row>
    <row r="16" spans="1:4" s="25" customFormat="1" ht="18" customHeight="1">
      <c r="A16" s="50" t="s">
        <v>296</v>
      </c>
      <c r="B16" s="48" t="s">
        <v>33</v>
      </c>
      <c r="C16" s="160">
        <f t="shared" si="0"/>
        <v>5277352</v>
      </c>
      <c r="D16" s="60">
        <v>5277352</v>
      </c>
    </row>
    <row r="17" spans="1:4" s="25" customFormat="1" ht="18" customHeight="1">
      <c r="A17" s="31" t="s">
        <v>297</v>
      </c>
      <c r="B17" s="45" t="s">
        <v>34</v>
      </c>
      <c r="C17" s="159">
        <f t="shared" si="0"/>
        <v>0</v>
      </c>
      <c r="D17" s="60">
        <v>0</v>
      </c>
    </row>
    <row r="18" spans="1:4" s="28" customFormat="1" ht="18" customHeight="1">
      <c r="A18" s="27" t="s">
        <v>25</v>
      </c>
      <c r="B18" s="44" t="s">
        <v>43</v>
      </c>
      <c r="C18" s="159">
        <f t="shared" si="0"/>
        <v>830000</v>
      </c>
      <c r="D18" s="60">
        <v>830000</v>
      </c>
    </row>
    <row r="19" spans="1:4" s="28" customFormat="1" ht="18" customHeight="1">
      <c r="A19" s="117" t="s">
        <v>359</v>
      </c>
      <c r="B19" s="118" t="s">
        <v>360</v>
      </c>
      <c r="C19" s="161">
        <f t="shared" si="0"/>
        <v>29655</v>
      </c>
      <c r="D19" s="60">
        <v>29655</v>
      </c>
    </row>
    <row r="20" spans="1:7" s="3" customFormat="1" ht="18" customHeight="1">
      <c r="A20" s="24" t="s">
        <v>298</v>
      </c>
      <c r="B20" s="45" t="s">
        <v>39</v>
      </c>
      <c r="C20" s="159">
        <f t="shared" si="0"/>
        <v>87720291</v>
      </c>
      <c r="D20" s="60">
        <v>87720291</v>
      </c>
      <c r="G20" s="119" t="s">
        <v>361</v>
      </c>
    </row>
    <row r="21" spans="1:7" s="28" customFormat="1" ht="18" customHeight="1">
      <c r="A21" s="24" t="s">
        <v>299</v>
      </c>
      <c r="B21" s="49" t="s">
        <v>40</v>
      </c>
      <c r="C21" s="160">
        <f t="shared" si="0"/>
        <v>0</v>
      </c>
      <c r="D21" s="60">
        <v>0</v>
      </c>
      <c r="G21" s="120" t="s">
        <v>362</v>
      </c>
    </row>
    <row r="22" spans="1:7" s="28" customFormat="1" ht="18" customHeight="1">
      <c r="A22" s="24" t="s">
        <v>15</v>
      </c>
      <c r="B22" s="45" t="s">
        <v>41</v>
      </c>
      <c r="C22" s="159">
        <f t="shared" si="0"/>
        <v>26034641</v>
      </c>
      <c r="D22" s="60">
        <v>26034641</v>
      </c>
      <c r="F22" s="121" t="s">
        <v>363</v>
      </c>
      <c r="G22" s="122">
        <v>2</v>
      </c>
    </row>
    <row r="23" spans="1:4" s="28" customFormat="1" ht="18" customHeight="1">
      <c r="A23" s="24" t="s">
        <v>300</v>
      </c>
      <c r="B23" s="49" t="s">
        <v>35</v>
      </c>
      <c r="C23" s="160">
        <f t="shared" si="0"/>
        <v>2795300</v>
      </c>
      <c r="D23" s="60">
        <v>2795300</v>
      </c>
    </row>
    <row r="24" spans="1:4" s="28" customFormat="1" ht="18" customHeight="1">
      <c r="A24" s="123" t="s">
        <v>406</v>
      </c>
      <c r="B24" s="45" t="s">
        <v>37</v>
      </c>
      <c r="C24" s="159">
        <f t="shared" si="0"/>
        <v>0</v>
      </c>
      <c r="D24" s="60">
        <v>0</v>
      </c>
    </row>
    <row r="25" spans="1:4" s="28" customFormat="1" ht="18" customHeight="1">
      <c r="A25" s="113" t="s">
        <v>335</v>
      </c>
      <c r="B25" s="44" t="s">
        <v>38</v>
      </c>
      <c r="C25" s="159">
        <f t="shared" si="0"/>
        <v>436328</v>
      </c>
      <c r="D25" s="60">
        <v>436328</v>
      </c>
    </row>
    <row r="26" spans="1:4" s="28" customFormat="1" ht="18" customHeight="1">
      <c r="A26" s="113" t="s">
        <v>291</v>
      </c>
      <c r="B26" s="118" t="s">
        <v>290</v>
      </c>
      <c r="C26" s="161">
        <f t="shared" si="0"/>
        <v>1800000</v>
      </c>
      <c r="D26" s="60">
        <v>1800000</v>
      </c>
    </row>
    <row r="27" spans="1:4" s="28" customFormat="1" ht="18" customHeight="1">
      <c r="A27" s="113" t="s">
        <v>405</v>
      </c>
      <c r="B27" s="118" t="s">
        <v>333</v>
      </c>
      <c r="C27" s="161">
        <f t="shared" si="0"/>
        <v>1314180</v>
      </c>
      <c r="D27" s="60">
        <v>1314180</v>
      </c>
    </row>
    <row r="28" spans="1:4" s="28" customFormat="1" ht="18" customHeight="1">
      <c r="A28" s="113" t="s">
        <v>336</v>
      </c>
      <c r="B28" s="44" t="s">
        <v>325</v>
      </c>
      <c r="C28" s="159">
        <f t="shared" si="0"/>
        <v>308448</v>
      </c>
      <c r="D28" s="60">
        <v>308448</v>
      </c>
    </row>
    <row r="29" spans="1:4" s="28" customFormat="1" ht="18" customHeight="1">
      <c r="A29" s="114" t="s">
        <v>337</v>
      </c>
      <c r="B29" s="44" t="s">
        <v>42</v>
      </c>
      <c r="C29" s="159">
        <f t="shared" si="0"/>
        <v>2297319</v>
      </c>
      <c r="D29" s="60">
        <v>2297319</v>
      </c>
    </row>
    <row r="30" spans="1:4" s="28" customFormat="1" ht="18" customHeight="1">
      <c r="A30" s="51" t="s">
        <v>338</v>
      </c>
      <c r="B30" s="44" t="s">
        <v>334</v>
      </c>
      <c r="C30" s="159">
        <f t="shared" si="0"/>
        <v>521341</v>
      </c>
      <c r="D30" s="60">
        <v>521341</v>
      </c>
    </row>
    <row r="31" spans="1:4" s="28" customFormat="1" ht="18" customHeight="1">
      <c r="A31" s="51" t="s">
        <v>2</v>
      </c>
      <c r="B31" s="44" t="s">
        <v>3</v>
      </c>
      <c r="C31" s="159">
        <f t="shared" si="0"/>
        <v>0</v>
      </c>
      <c r="D31" s="60">
        <v>0</v>
      </c>
    </row>
    <row r="32" spans="1:4" s="28" customFormat="1" ht="18" customHeight="1">
      <c r="A32" s="51" t="s">
        <v>415</v>
      </c>
      <c r="B32" s="44" t="s">
        <v>425</v>
      </c>
      <c r="C32" s="159">
        <f t="shared" si="0"/>
        <v>1205423</v>
      </c>
      <c r="D32" s="60">
        <v>1205423</v>
      </c>
    </row>
    <row r="33" spans="1:4" s="28" customFormat="1" ht="18" customHeight="1">
      <c r="A33" s="51" t="s">
        <v>416</v>
      </c>
      <c r="B33" s="44" t="s">
        <v>426</v>
      </c>
      <c r="C33" s="159">
        <f t="shared" si="0"/>
        <v>18896</v>
      </c>
      <c r="D33" s="60">
        <v>18896</v>
      </c>
    </row>
    <row r="34" spans="1:4" s="28" customFormat="1" ht="18" customHeight="1" thickBot="1">
      <c r="A34" s="26" t="s">
        <v>429</v>
      </c>
      <c r="B34" s="110" t="s">
        <v>427</v>
      </c>
      <c r="C34" s="160">
        <f t="shared" si="0"/>
        <v>752109</v>
      </c>
      <c r="D34" s="60">
        <v>752109</v>
      </c>
    </row>
    <row r="35" spans="1:4" s="28" customFormat="1" ht="13.5" customHeight="1" thickBot="1">
      <c r="A35" s="195" t="str">
        <f>IF(G22=1,"ATTENZIONE è stata dichiarata IRAP commerciale. Controllare l'importo inserito!"," ")</f>
        <v> </v>
      </c>
      <c r="B35" s="195"/>
      <c r="C35" s="195"/>
      <c r="D35" s="195"/>
    </row>
    <row r="36" spans="1:4" s="28" customFormat="1" ht="15" customHeight="1">
      <c r="A36" s="196" t="s">
        <v>355</v>
      </c>
      <c r="B36" s="197"/>
      <c r="C36" s="197"/>
      <c r="D36" s="198"/>
    </row>
    <row r="37" spans="1:8" s="28" customFormat="1" ht="94.5" customHeight="1" thickBot="1">
      <c r="A37" s="199" t="s">
        <v>286</v>
      </c>
      <c r="B37" s="200"/>
      <c r="C37" s="200"/>
      <c r="D37" s="201"/>
      <c r="E37" s="193">
        <f>IF(AND(A37="",(D25+D26+D27)&gt;0),"ATTENZIONE!  Inserire nel campo NOTE l'elenco delle Istituzioni ed il relativo importo dei rimborsi EFFETTUATI!",IF(AND(A37&lt;&gt;"",(D25+D26+D27)=0),"ATTENZIONE!  il campo NOTE non deve essere compilato in assenza di rimborsi",""))</f>
      </c>
      <c r="F37" s="194"/>
      <c r="G37" s="194"/>
      <c r="H37" s="194"/>
    </row>
    <row r="38" spans="1:4" s="28" customFormat="1" ht="15" customHeight="1" thickBot="1">
      <c r="A38" s="195">
        <f>IF(LEN(A40)&gt;1000,"IL NUMERO MASSIMO DI CARATTERI CONSENTITI NEL CAMPO NOTE SOTTOSTANTE E' DI 500","")</f>
      </c>
      <c r="B38" s="195"/>
      <c r="C38" s="195"/>
      <c r="D38" s="195"/>
    </row>
    <row r="39" spans="1:4" s="28" customFormat="1" ht="15" customHeight="1">
      <c r="A39" s="196" t="s">
        <v>356</v>
      </c>
      <c r="B39" s="197"/>
      <c r="C39" s="197"/>
      <c r="D39" s="198"/>
    </row>
    <row r="40" spans="1:8" s="28" customFormat="1" ht="94.5" customHeight="1" thickBot="1">
      <c r="A40" s="199" t="s">
        <v>285</v>
      </c>
      <c r="B40" s="200"/>
      <c r="C40" s="200"/>
      <c r="D40" s="201"/>
      <c r="E40" s="193">
        <f>IF(AND(A40="",(D28+D29+D30)&gt;0),"ATTENZIONE!  Inserire nel campo NOTE l'elenco delle Istituzioni ed il relativo importo dei rimborsi RICEVUTI!",IF(AND(A40&lt;&gt;"",(D28+D29+D30)=0),"ATTENZIONE!  il campo NOTE non deve essere compilato in assenza di rimborsi",""))</f>
      </c>
      <c r="F40" s="194"/>
      <c r="G40" s="194"/>
      <c r="H40" s="194"/>
    </row>
    <row r="41" spans="1:3" s="28" customFormat="1" ht="23.25" customHeight="1">
      <c r="A41" s="3" t="s">
        <v>339</v>
      </c>
      <c r="B41"/>
      <c r="C41"/>
    </row>
    <row r="42" spans="1:4" ht="25.5" customHeight="1">
      <c r="A42" s="202" t="s">
        <v>358</v>
      </c>
      <c r="B42" s="202"/>
      <c r="C42" s="202"/>
      <c r="D42" s="202"/>
    </row>
    <row r="43" spans="1:4" ht="25.5" customHeight="1">
      <c r="A43" s="202" t="s">
        <v>357</v>
      </c>
      <c r="B43" s="202"/>
      <c r="C43" s="202"/>
      <c r="D43" s="202"/>
    </row>
  </sheetData>
  <sheetProtection password="EA98" sheet="1" formatColumns="0" selectLockedCells="1" autoFilter="0"/>
  <mergeCells count="12">
    <mergeCell ref="A1:D1"/>
    <mergeCell ref="A35:D35"/>
    <mergeCell ref="A43:D43"/>
    <mergeCell ref="B2:D2"/>
    <mergeCell ref="A36:D36"/>
    <mergeCell ref="A37:D37"/>
    <mergeCell ref="A42:D42"/>
    <mergeCell ref="E37:H37"/>
    <mergeCell ref="A38:D38"/>
    <mergeCell ref="A39:D39"/>
    <mergeCell ref="A40:D40"/>
    <mergeCell ref="E40:H40"/>
  </mergeCells>
  <dataValidations count="2">
    <dataValidation type="textLength" allowBlank="1" showInputMessage="1" showErrorMessage="1" errorTitle="ATTENZIONE ! ! ! " error="E' stato superato il limite di 1000 caratteri" sqref="A37:D37 A40:D40">
      <formula1>0</formula1>
      <formula2>1000</formula2>
    </dataValidation>
    <dataValidation type="whole" allowBlank="1" showInputMessage="1" showErrorMessage="1" errorTitle="ERRORE NEL DATO IMMESSO" error="INSERIRE SOLO NUMERI INTERI" sqref="D19">
      <formula1>1</formula1>
      <formula2>999999999999</formula2>
    </dataValidation>
  </dataValidations>
  <printOptions horizontalCentered="1" verticalCentered="1"/>
  <pageMargins left="0" right="0" top="0.1968503937007874" bottom="0.15748031496062992" header="0.1968503937007874" footer="0.1968503937007874"/>
  <pageSetup horizontalDpi="300" verticalDpi="300" orientation="portrait" paperSize="9" scale="8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 G. O. P. DIV.  VI</dc:creator>
  <cp:keywords/>
  <dc:description/>
  <cp:lastModifiedBy>pollino</cp:lastModifiedBy>
  <cp:lastPrinted>2016-05-30T11:21:37Z</cp:lastPrinted>
  <dcterms:created xsi:type="dcterms:W3CDTF">1998-10-29T14:18:41Z</dcterms:created>
  <dcterms:modified xsi:type="dcterms:W3CDTF">2016-08-02T09:13:47Z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